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firstSheet="3" activeTab="3"/>
  </bookViews>
  <sheets>
    <sheet name="источники 2011 с измен.февраль" sheetId="1" r:id="rId1"/>
    <sheet name="источники 2011 с измен.январь" sheetId="2" state="hidden" r:id="rId2"/>
    <sheet name="источники 2011" sheetId="3" state="hidden" r:id="rId3"/>
    <sheet name="источники с изменениями в марте" sheetId="4" r:id="rId4"/>
    <sheet name="Лист2" sheetId="5" state="hidden" r:id="rId5"/>
  </sheets>
  <definedNames/>
  <calcPr fullCalcOnLoad="1"/>
</workbook>
</file>

<file path=xl/sharedStrings.xml><?xml version="1.0" encoding="utf-8"?>
<sst xmlns="http://schemas.openxmlformats.org/spreadsheetml/2006/main" count="478" uniqueCount="153">
  <si>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</si>
  <si>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</si>
  <si>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</si>
  <si>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</si>
  <si>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</si>
  <si>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</si>
  <si>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</si>
  <si>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</si>
  <si>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</si>
  <si>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</si>
  <si>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</si>
  <si>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</si>
  <si>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</si>
  <si>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</si>
  <si>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</si>
  <si>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</si>
  <si>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</si>
  <si>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</si>
  <si>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</si>
  <si>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</si>
  <si>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</si>
  <si>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бюджетной системы РФ бюджетами субъектов РФ в валюте РФ</t>
  </si>
  <si>
    <t>000 01 03 00 00 02 0000 710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</si>
  <si>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</si>
  <si>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</si>
  <si>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</si>
  <si>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</si>
  <si>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</si>
  <si>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</si>
  <si>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</si>
  <si>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</si>
  <si>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</si>
  <si>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</si>
  <si>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</si>
  <si>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</si>
  <si>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</si>
  <si>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</si>
  <si>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</si>
  <si>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</si>
  <si>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</si>
  <si>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</si>
  <si>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</si>
  <si>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</si>
  <si>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</si>
  <si>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</si>
  <si>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</si>
  <si>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</si>
  <si>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</si>
  <si>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</si>
  <si>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</si>
  <si>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</si>
  <si>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</si>
  <si>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</si>
  <si>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</si>
  <si>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</si>
  <si>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</si>
  <si>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</si>
  <si>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</si>
  <si>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</si>
  <si>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</si>
  <si>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</si>
  <si>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</si>
  <si>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</si>
  <si>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>Увеличение иных финансовых активов</t>
  </si>
  <si>
    <t>000 01 06 06 00 00 0000 550</t>
  </si>
  <si>
    <t xml:space="preserve">Увеличение иных финансовых активов в собственности субъектов Российской Федерации </t>
  </si>
  <si>
    <t>000 01 06 06 01 02 0000 550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</si>
  <si>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</si>
  <si>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</si>
  <si>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</si>
  <si>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</si>
  <si>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</si>
  <si>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</si>
  <si>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</si>
  <si>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</si>
  <si>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субъектов  Российской Федерации</t>
  </si>
  <si>
    <t>000 01 05 01 01 02 0000 510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</si>
  <si>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</si>
  <si>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</si>
  <si>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</si>
  <si>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</si>
  <si>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</si>
  <si>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</si>
  <si>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</si>
  <si>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</si>
  <si>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</si>
  <si>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</si>
  <si>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</si>
  <si>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</si>
  <si>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субъектов  Российской Федерации</t>
  </si>
  <si>
    <t>000 01 05 01 01 02 0000 610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</si>
  <si>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</si>
  <si>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</si>
  <si>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</si>
  <si>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</si>
  <si>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</si>
  <si>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</si>
  <si>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000 01 05 02 02 00 0000 620</t>
  </si>
  <si>
    <t>Уменьшение прочих остатков средств бюджетов, временно размещенных в ценных бумагах</t>
  </si>
  <si>
    <t>000 01 05 02 02 04 0000 620</t>
  </si>
  <si>
    <t>Источники финансирования дефицита бюджетов - всего</t>
  </si>
  <si>
    <t>000 90 00 00 00 00 0000 000</t>
  </si>
  <si>
    <t>Утверждено решением Думы города Мегиона на 2011 год</t>
  </si>
  <si>
    <t>Директор департамента финансов                                                                                                                                Н.А.Мартынюк</t>
  </si>
  <si>
    <t>Лилия Вазимовна Пастух</t>
  </si>
  <si>
    <t>Исполнитель:</t>
  </si>
  <si>
    <t>Начальник управления бюджетного планирования</t>
  </si>
  <si>
    <t>от  _________________ 2010 года № ______</t>
  </si>
  <si>
    <t xml:space="preserve">к решению Думы </t>
  </si>
  <si>
    <t>города Мегиона</t>
  </si>
  <si>
    <t>Приложение</t>
  </si>
  <si>
    <t>Источники внутреннего финансирования дефицита бюджета по кодам классификации источников финансирования дефицита бюджета в разрезе групп, подгрупп, статей, видов источников финансирования дефицита бюджета классификации сектора государственного управления городского округа город Мегион на 2011 год</t>
  </si>
  <si>
    <t>Изменения</t>
  </si>
  <si>
    <t>Получение кредитов от других бюджетов бюджетной системы РФ бюджетами городских округов в валюте РФ</t>
  </si>
  <si>
    <t>000 01 03 00 00 04 0000 710</t>
  </si>
  <si>
    <t>Уточненный план (сумма с учетом изменений)</t>
  </si>
  <si>
    <t>Приложение 10</t>
  </si>
  <si>
    <t xml:space="preserve">Уточненный план 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</si>
  <si>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</si>
  <si>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</si>
  <si>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</si>
  <si>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Получение кредитов от кредитных организаций  бюджетами городских округов в  валюте Российской Федерации</t>
  </si>
  <si>
    <t>000 01 01 00 00 04 0000 710</t>
  </si>
  <si>
    <t>000 01 02 00 00 04 0000 710</t>
  </si>
  <si>
    <t>Погашение кредитов от кредитных организаций  бюджетами городских округов в  валюте Российской Федерации</t>
  </si>
  <si>
    <t>000 01 02 00 00 04 0000 810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</si>
  <si>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</si>
  <si>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</si>
  <si>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</si>
  <si>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</si>
  <si>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</si>
  <si>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</si>
  <si>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</si>
  <si>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</si>
  <si>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</si>
  <si>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</si>
  <si>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Директор</t>
  </si>
  <si>
    <t>департамента финансов</t>
  </si>
  <si>
    <t>Н.А.Мартынюк</t>
  </si>
  <si>
    <t>30109 (240)</t>
  </si>
  <si>
    <t>Источники внутреннего финансирования дефицита бюджета городского округа город Мегион на 2011 год</t>
  </si>
  <si>
    <t>Изменения (+;-)</t>
  </si>
  <si>
    <t>от __28.01__2011 №_104</t>
  </si>
  <si>
    <t>Приложение 9</t>
  </si>
  <si>
    <t>от  _____________ 2011 года № ______</t>
  </si>
  <si>
    <t>Изменения (+;-) (февраль)</t>
  </si>
  <si>
    <t>Уточнено  (сумма с учетом изменений)</t>
  </si>
  <si>
    <t>Уточнено  (сумма с учетом изменений на 01.02.2011)</t>
  </si>
  <si>
    <t>Уточнено  (сумма с учетом изменений )</t>
  </si>
  <si>
    <t xml:space="preserve">Изменения (+;-) </t>
  </si>
  <si>
    <t>Уточнено  (сумма с учетом изменений от 25.02.2011 №122)</t>
  </si>
  <si>
    <t>Приложение 11</t>
  </si>
  <si>
    <t>от 25.03.2011 года № 130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</si>
</sst>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0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1" fillId="0" borderId="0" xfId="52" applyFont="1" applyBorder="1" applyAlignment="1" applyProtection="1">
      <alignment horizontal="left"/>
      <protection hidden="1"/>
    </xf>
    <xf numFmtId="164" fontId="28" fillId="0" borderId="10" xfId="0" applyNumberFormat="1" applyFont="1" applyBorder="1" applyAlignment="1">
      <alignment/>
    </xf>
    <xf numFmtId="0" fontId="1" fillId="0" borderId="0" xfId="52" applyFont="1" applyAlignment="1" applyProtection="1">
      <alignment/>
      <protection hidden="1"/>
    </xf>
    <xf numFmtId="0" fontId="26" fillId="0" borderId="0" xfId="0" applyFont="1" applyAlignment="1">
      <alignment/>
    </xf>
    <xf numFmtId="164" fontId="25" fillId="0" borderId="10" xfId="0" applyNumberFormat="1" applyFont="1" applyBorder="1" applyAlignment="1">
      <alignment/>
    </xf>
    <xf numFmtId="0" fontId="3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 horizontal="right"/>
    </xf>
    <xf numFmtId="164" fontId="28" fillId="24" borderId="1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/>
    </xf>
    <xf numFmtId="164" fontId="1" fillId="24" borderId="10" xfId="0" applyNumberFormat="1" applyFont="1" applyFill="1" applyBorder="1" applyAlignment="1">
      <alignment horizontal="right"/>
    </xf>
    <xf numFmtId="164" fontId="25" fillId="2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24" borderId="10" xfId="0" applyFill="1" applyBorder="1" applyAlignment="1">
      <alignment/>
    </xf>
    <xf numFmtId="4" fontId="25" fillId="0" borderId="10" xfId="0" applyNumberFormat="1" applyFont="1" applyBorder="1" applyAlignment="1">
      <alignment/>
    </xf>
    <xf numFmtId="165" fontId="25" fillId="24" borderId="10" xfId="0" applyNumberFormat="1" applyFont="1" applyFill="1" applyBorder="1" applyAlignment="1">
      <alignment/>
    </xf>
    <xf numFmtId="165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164" fontId="0" fillId="24" borderId="10" xfId="0" applyNumberForma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52" applyFont="1" applyBorder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B3">
      <selection activeCell="B3" sqref="A1:IV16384"/>
    </sheetView>
  </sheetViews>
  <sheetFormatPr defaultColWidth="9.140625" defaultRowHeight="15"/>
  <cols>
    <col min="1" max="1" width="59.421875" style="0" customWidth="1"/>
    <col min="2" max="2" width="28.28125" style="0" customWidth="1"/>
    <col min="3" max="3" width="21.28125" style="0" customWidth="1"/>
    <col min="4" max="4" width="14.8515625" style="0" hidden="1" customWidth="1"/>
    <col min="5" max="5" width="13.421875" style="0" hidden="1" customWidth="1"/>
    <col min="6" max="6" width="15.57421875" style="0" hidden="1" customWidth="1"/>
    <col min="7" max="7" width="16.421875" style="0" customWidth="1"/>
    <col min="8" max="8" width="13.00390625" style="0" customWidth="1"/>
    <col min="9" max="9" width="14.421875" style="0" customWidth="1"/>
  </cols>
  <sheetData>
    <row r="1" spans="3:9" ht="15.75">
      <c r="C1" s="14"/>
      <c r="E1" s="17"/>
      <c r="F1" s="17"/>
      <c r="I1" s="14" t="s">
        <v>143</v>
      </c>
    </row>
    <row r="2" spans="3:9" ht="15.75">
      <c r="C2" s="14"/>
      <c r="E2" s="17"/>
      <c r="H2" s="17"/>
      <c r="I2" s="14" t="s">
        <v>108</v>
      </c>
    </row>
    <row r="3" spans="3:9" ht="15.75">
      <c r="C3" s="14"/>
      <c r="E3" s="17"/>
      <c r="H3" s="17"/>
      <c r="I3" s="14" t="s">
        <v>109</v>
      </c>
    </row>
    <row r="4" spans="3:9" ht="15.75">
      <c r="C4" s="14"/>
      <c r="E4" s="14"/>
      <c r="H4" s="14"/>
      <c r="I4" s="14" t="s">
        <v>144</v>
      </c>
    </row>
    <row r="5" spans="2:5" ht="15.75">
      <c r="B5" s="11"/>
      <c r="C5" s="11"/>
      <c r="D5" s="11"/>
      <c r="E5" s="11"/>
    </row>
    <row r="6" spans="1:7" ht="15" customHeight="1">
      <c r="A6" s="44" t="s">
        <v>140</v>
      </c>
      <c r="B6" s="44"/>
      <c r="C6" s="44"/>
      <c r="D6" s="44"/>
      <c r="E6" s="44"/>
      <c r="F6" s="44"/>
      <c r="G6" s="44"/>
    </row>
    <row r="7" spans="1:7" ht="44.25" customHeight="1">
      <c r="A7" s="45"/>
      <c r="B7" s="45"/>
      <c r="C7" s="45"/>
      <c r="D7" s="45"/>
      <c r="E7" s="45"/>
      <c r="F7" s="45"/>
      <c r="G7" s="45"/>
    </row>
    <row r="8" spans="1:9" ht="15" customHeight="1">
      <c r="A8" s="46" t="s">
        <v>0</v>
      </c>
      <c r="B8" s="47" t="s">
        <v>1</v>
      </c>
      <c r="C8" s="43" t="s">
        <v>102</v>
      </c>
      <c r="D8" s="43" t="s">
        <v>112</v>
      </c>
      <c r="E8" s="43" t="s">
        <v>117</v>
      </c>
      <c r="F8" s="43" t="s">
        <v>141</v>
      </c>
      <c r="G8" s="43" t="s">
        <v>147</v>
      </c>
      <c r="H8" s="43" t="s">
        <v>145</v>
      </c>
      <c r="I8" s="43" t="s">
        <v>146</v>
      </c>
    </row>
    <row r="9" spans="1:9" ht="48" customHeight="1">
      <c r="A9" s="46"/>
      <c r="B9" s="47"/>
      <c r="C9" s="43"/>
      <c r="D9" s="43"/>
      <c r="E9" s="43"/>
      <c r="F9" s="43"/>
      <c r="G9" s="43"/>
      <c r="H9" s="43"/>
      <c r="I9" s="43"/>
    </row>
    <row r="10" spans="1:9" s="31" customFormat="1" ht="12" customHeight="1">
      <c r="A10" s="28">
        <v>1</v>
      </c>
      <c r="B10" s="29">
        <v>2</v>
      </c>
      <c r="C10" s="30" t="s">
        <v>2</v>
      </c>
      <c r="E10" s="32">
        <v>3</v>
      </c>
      <c r="F10" s="32">
        <v>4</v>
      </c>
      <c r="G10" s="32">
        <v>4</v>
      </c>
      <c r="H10" s="32">
        <v>5</v>
      </c>
      <c r="I10" s="32">
        <v>6</v>
      </c>
    </row>
    <row r="11" spans="1:9" ht="32.25" customHeight="1">
      <c r="A11" s="8" t="s">
        <v>3</v>
      </c>
      <c r="B11" s="4" t="s">
        <v>4</v>
      </c>
      <c r="C11" s="5">
        <f>SUM(C18+C23)</f>
        <v>98817</v>
      </c>
      <c r="D11" s="5">
        <f>SUM(D18+D23)</f>
        <v>0</v>
      </c>
      <c r="E11" s="15">
        <f>SUM(C11:D11)</f>
        <v>98817</v>
      </c>
      <c r="F11" s="5">
        <f>SUM(F18+F23)</f>
        <v>0</v>
      </c>
      <c r="G11" s="15">
        <f>SUM(E11+F11)</f>
        <v>98817</v>
      </c>
      <c r="H11" s="36">
        <f>SUM(H18+H23)</f>
        <v>-1500</v>
      </c>
      <c r="I11" s="15">
        <f aca="true" t="shared" si="0" ref="I11:I58">SUM(G11+H11)</f>
        <v>97317</v>
      </c>
    </row>
    <row r="12" spans="1:9" ht="45" customHeight="1">
      <c r="A12" s="8" t="s">
        <v>5</v>
      </c>
      <c r="B12" s="4" t="s">
        <v>6</v>
      </c>
      <c r="C12" s="5">
        <f>C13</f>
        <v>0</v>
      </c>
      <c r="D12" s="5">
        <f>D13</f>
        <v>0</v>
      </c>
      <c r="E12" s="15">
        <f aca="true" t="shared" si="1" ref="E12:E59">SUM(C12:D12)</f>
        <v>0</v>
      </c>
      <c r="F12" s="5">
        <f>F13</f>
        <v>0</v>
      </c>
      <c r="G12" s="15">
        <f aca="true" t="shared" si="2" ref="G12:G59">SUM(E12+F12)</f>
        <v>0</v>
      </c>
      <c r="H12" s="37">
        <f>SUM(H13)</f>
        <v>0</v>
      </c>
      <c r="I12" s="15">
        <f t="shared" si="0"/>
        <v>0</v>
      </c>
    </row>
    <row r="13" spans="1:9" ht="45.75" customHeight="1">
      <c r="A13" s="9" t="s">
        <v>118</v>
      </c>
      <c r="B13" s="6" t="s">
        <v>122</v>
      </c>
      <c r="C13" s="7">
        <f>C14</f>
        <v>0</v>
      </c>
      <c r="D13" s="7">
        <f>D14</f>
        <v>0</v>
      </c>
      <c r="E13" s="15">
        <f t="shared" si="1"/>
        <v>0</v>
      </c>
      <c r="F13" s="7">
        <f>F14</f>
        <v>0</v>
      </c>
      <c r="G13" s="18">
        <f t="shared" si="2"/>
        <v>0</v>
      </c>
      <c r="H13" s="37">
        <f>SUM(H14)</f>
        <v>0</v>
      </c>
      <c r="I13" s="15">
        <f t="shared" si="0"/>
        <v>0</v>
      </c>
    </row>
    <row r="14" spans="1:9" ht="46.5" customHeight="1">
      <c r="A14" s="9" t="s">
        <v>119</v>
      </c>
      <c r="B14" s="6" t="s">
        <v>120</v>
      </c>
      <c r="C14" s="7">
        <v>0</v>
      </c>
      <c r="D14" s="7">
        <v>0</v>
      </c>
      <c r="E14" s="15">
        <f t="shared" si="1"/>
        <v>0</v>
      </c>
      <c r="F14" s="7">
        <v>0</v>
      </c>
      <c r="G14" s="18">
        <f t="shared" si="2"/>
        <v>0</v>
      </c>
      <c r="H14" s="37"/>
      <c r="I14" s="15">
        <f t="shared" si="0"/>
        <v>0</v>
      </c>
    </row>
    <row r="15" spans="1:9" ht="28.5">
      <c r="A15" s="8" t="s">
        <v>11</v>
      </c>
      <c r="B15" s="4" t="s">
        <v>12</v>
      </c>
      <c r="C15" s="5">
        <f>C16</f>
        <v>0</v>
      </c>
      <c r="D15" s="5">
        <f>D16</f>
        <v>0</v>
      </c>
      <c r="E15" s="15">
        <f t="shared" si="1"/>
        <v>0</v>
      </c>
      <c r="F15" s="5">
        <f>F16</f>
        <v>0</v>
      </c>
      <c r="G15" s="15">
        <f t="shared" si="2"/>
        <v>0</v>
      </c>
      <c r="H15" s="34">
        <f>SUM(H16+H17)</f>
        <v>0</v>
      </c>
      <c r="I15" s="15">
        <f t="shared" si="0"/>
        <v>0</v>
      </c>
    </row>
    <row r="16" spans="1:9" ht="30.75" customHeight="1">
      <c r="A16" s="9" t="s">
        <v>121</v>
      </c>
      <c r="B16" s="6" t="s">
        <v>123</v>
      </c>
      <c r="C16" s="7">
        <f>C17</f>
        <v>0</v>
      </c>
      <c r="D16" s="7">
        <f>D17</f>
        <v>0</v>
      </c>
      <c r="E16" s="15">
        <f t="shared" si="1"/>
        <v>0</v>
      </c>
      <c r="F16" s="7">
        <f>F17</f>
        <v>0</v>
      </c>
      <c r="G16" s="18">
        <f t="shared" si="2"/>
        <v>0</v>
      </c>
      <c r="H16" s="34">
        <v>50000</v>
      </c>
      <c r="I16" s="15">
        <f t="shared" si="0"/>
        <v>50000</v>
      </c>
    </row>
    <row r="17" spans="1:9" ht="48" customHeight="1">
      <c r="A17" s="9" t="s">
        <v>124</v>
      </c>
      <c r="B17" s="6" t="s">
        <v>125</v>
      </c>
      <c r="C17" s="7">
        <v>0</v>
      </c>
      <c r="D17" s="7">
        <v>0</v>
      </c>
      <c r="E17" s="15">
        <f t="shared" si="1"/>
        <v>0</v>
      </c>
      <c r="F17" s="7">
        <v>0</v>
      </c>
      <c r="G17" s="18">
        <f t="shared" si="2"/>
        <v>0</v>
      </c>
      <c r="H17" s="34">
        <v>-50000</v>
      </c>
      <c r="I17" s="15">
        <f t="shared" si="0"/>
        <v>-50000</v>
      </c>
    </row>
    <row r="18" spans="1:9" s="23" customFormat="1" ht="36" customHeight="1">
      <c r="A18" s="19" t="s">
        <v>17</v>
      </c>
      <c r="B18" s="20" t="s">
        <v>18</v>
      </c>
      <c r="C18" s="21">
        <f>C19+C21</f>
        <v>98817</v>
      </c>
      <c r="D18" s="21">
        <f>D19+D21</f>
        <v>0</v>
      </c>
      <c r="E18" s="22">
        <f t="shared" si="1"/>
        <v>98817</v>
      </c>
      <c r="F18" s="21">
        <f>F19+F21</f>
        <v>0</v>
      </c>
      <c r="G18" s="22">
        <f t="shared" si="2"/>
        <v>98817</v>
      </c>
      <c r="H18" s="35">
        <f>SUM(H19+H21)</f>
        <v>-1500</v>
      </c>
      <c r="I18" s="15">
        <f t="shared" si="0"/>
        <v>97317</v>
      </c>
    </row>
    <row r="19" spans="1:9" s="23" customFormat="1" ht="45.75" customHeight="1">
      <c r="A19" s="24" t="s">
        <v>19</v>
      </c>
      <c r="B19" s="25" t="s">
        <v>20</v>
      </c>
      <c r="C19" s="26">
        <f>C20</f>
        <v>98817</v>
      </c>
      <c r="D19" s="26">
        <f>D20</f>
        <v>50000</v>
      </c>
      <c r="E19" s="27">
        <f t="shared" si="1"/>
        <v>148817</v>
      </c>
      <c r="F19" s="26">
        <f>F20</f>
        <v>0</v>
      </c>
      <c r="G19" s="27">
        <f t="shared" si="2"/>
        <v>148817</v>
      </c>
      <c r="H19" s="35">
        <v>-1500</v>
      </c>
      <c r="I19" s="15">
        <f t="shared" si="0"/>
        <v>147317</v>
      </c>
    </row>
    <row r="20" spans="1:9" s="23" customFormat="1" ht="29.25" customHeight="1">
      <c r="A20" s="24" t="s">
        <v>113</v>
      </c>
      <c r="B20" s="25" t="s">
        <v>114</v>
      </c>
      <c r="C20" s="26">
        <v>98817</v>
      </c>
      <c r="D20" s="26">
        <v>50000</v>
      </c>
      <c r="E20" s="27">
        <f t="shared" si="1"/>
        <v>148817</v>
      </c>
      <c r="F20" s="26"/>
      <c r="G20" s="27">
        <f t="shared" si="2"/>
        <v>148817</v>
      </c>
      <c r="H20" s="33"/>
      <c r="I20" s="15">
        <f t="shared" si="0"/>
        <v>148817</v>
      </c>
    </row>
    <row r="21" spans="1:9" s="23" customFormat="1" ht="45" customHeight="1">
      <c r="A21" s="24" t="s">
        <v>23</v>
      </c>
      <c r="B21" s="25" t="s">
        <v>24</v>
      </c>
      <c r="C21" s="26">
        <f>SUM(C22)</f>
        <v>0</v>
      </c>
      <c r="D21" s="26">
        <f>SUM(D22)</f>
        <v>-50000</v>
      </c>
      <c r="E21" s="27">
        <f t="shared" si="1"/>
        <v>-50000</v>
      </c>
      <c r="F21" s="26">
        <f>SUM(F22)</f>
        <v>0</v>
      </c>
      <c r="G21" s="27">
        <f t="shared" si="2"/>
        <v>-50000</v>
      </c>
      <c r="H21" s="33"/>
      <c r="I21" s="15">
        <f t="shared" si="0"/>
        <v>-50000</v>
      </c>
    </row>
    <row r="22" spans="1:9" s="23" customFormat="1" ht="47.25" customHeight="1">
      <c r="A22" s="24" t="s">
        <v>25</v>
      </c>
      <c r="B22" s="25" t="s">
        <v>26</v>
      </c>
      <c r="C22" s="26"/>
      <c r="D22" s="26">
        <v>-50000</v>
      </c>
      <c r="E22" s="27">
        <f t="shared" si="1"/>
        <v>-50000</v>
      </c>
      <c r="F22" s="26"/>
      <c r="G22" s="27">
        <f t="shared" si="2"/>
        <v>-50000</v>
      </c>
      <c r="H22" s="33"/>
      <c r="I22" s="15">
        <f t="shared" si="0"/>
        <v>-50000</v>
      </c>
    </row>
    <row r="23" spans="1:9" s="23" customFormat="1" ht="30" customHeight="1">
      <c r="A23" s="19" t="s">
        <v>27</v>
      </c>
      <c r="B23" s="20" t="s">
        <v>28</v>
      </c>
      <c r="C23" s="21">
        <f>C24+C27+C30</f>
        <v>0</v>
      </c>
      <c r="D23" s="21">
        <f>D24+D27+D30</f>
        <v>0</v>
      </c>
      <c r="E23" s="22">
        <f t="shared" si="1"/>
        <v>0</v>
      </c>
      <c r="F23" s="21">
        <f>F24+F27+F30</f>
        <v>0</v>
      </c>
      <c r="G23" s="22">
        <f t="shared" si="2"/>
        <v>0</v>
      </c>
      <c r="H23" s="33"/>
      <c r="I23" s="15">
        <f t="shared" si="0"/>
        <v>0</v>
      </c>
    </row>
    <row r="24" spans="1:9" s="23" customFormat="1" ht="30.75" customHeight="1">
      <c r="A24" s="24" t="s">
        <v>29</v>
      </c>
      <c r="B24" s="25" t="s">
        <v>30</v>
      </c>
      <c r="C24" s="26">
        <f>C25</f>
        <v>0</v>
      </c>
      <c r="D24" s="26">
        <f>D25</f>
        <v>0</v>
      </c>
      <c r="E24" s="27">
        <f t="shared" si="1"/>
        <v>0</v>
      </c>
      <c r="F24" s="26">
        <f>F25</f>
        <v>0</v>
      </c>
      <c r="G24" s="27">
        <f t="shared" si="2"/>
        <v>0</v>
      </c>
      <c r="H24" s="33"/>
      <c r="I24" s="15">
        <f t="shared" si="0"/>
        <v>0</v>
      </c>
    </row>
    <row r="25" spans="1:9" s="23" customFormat="1" ht="45.75" customHeight="1" hidden="1">
      <c r="A25" s="24" t="s">
        <v>31</v>
      </c>
      <c r="B25" s="25" t="s">
        <v>32</v>
      </c>
      <c r="C25" s="26">
        <f>C26</f>
        <v>0</v>
      </c>
      <c r="D25" s="26">
        <f>D26</f>
        <v>0</v>
      </c>
      <c r="E25" s="27">
        <f t="shared" si="1"/>
        <v>0</v>
      </c>
      <c r="F25" s="26">
        <f>F26</f>
        <v>0</v>
      </c>
      <c r="G25" s="27">
        <f t="shared" si="2"/>
        <v>0</v>
      </c>
      <c r="H25" s="33"/>
      <c r="I25" s="15">
        <f t="shared" si="0"/>
        <v>0</v>
      </c>
    </row>
    <row r="26" spans="1:9" s="23" customFormat="1" ht="46.5" customHeight="1">
      <c r="A26" s="24" t="s">
        <v>126</v>
      </c>
      <c r="B26" s="25" t="s">
        <v>127</v>
      </c>
      <c r="C26" s="26">
        <v>0</v>
      </c>
      <c r="D26" s="26">
        <v>0</v>
      </c>
      <c r="E26" s="27">
        <f t="shared" si="1"/>
        <v>0</v>
      </c>
      <c r="F26" s="26">
        <v>0</v>
      </c>
      <c r="G26" s="27">
        <f t="shared" si="2"/>
        <v>0</v>
      </c>
      <c r="H26" s="33"/>
      <c r="I26" s="15">
        <f t="shared" si="0"/>
        <v>0</v>
      </c>
    </row>
    <row r="27" spans="1:9" s="23" customFormat="1" ht="33.75" customHeight="1" hidden="1">
      <c r="A27" s="24" t="s">
        <v>35</v>
      </c>
      <c r="B27" s="25" t="s">
        <v>36</v>
      </c>
      <c r="C27" s="26">
        <f>C28</f>
        <v>0</v>
      </c>
      <c r="D27" s="26">
        <f>D28</f>
        <v>0</v>
      </c>
      <c r="E27" s="27">
        <f t="shared" si="1"/>
        <v>0</v>
      </c>
      <c r="F27" s="26">
        <f>F28</f>
        <v>0</v>
      </c>
      <c r="G27" s="27">
        <f t="shared" si="2"/>
        <v>0</v>
      </c>
      <c r="H27" s="33"/>
      <c r="I27" s="15">
        <f t="shared" si="0"/>
        <v>0</v>
      </c>
    </row>
    <row r="28" spans="1:9" s="23" customFormat="1" ht="90" customHeight="1" hidden="1">
      <c r="A28" s="24" t="s">
        <v>37</v>
      </c>
      <c r="B28" s="25" t="s">
        <v>38</v>
      </c>
      <c r="C28" s="26">
        <f>C29</f>
        <v>0</v>
      </c>
      <c r="D28" s="26">
        <f>D29</f>
        <v>0</v>
      </c>
      <c r="E28" s="22">
        <f t="shared" si="1"/>
        <v>0</v>
      </c>
      <c r="F28" s="26">
        <f>F29</f>
        <v>0</v>
      </c>
      <c r="G28" s="22">
        <f t="shared" si="2"/>
        <v>0</v>
      </c>
      <c r="H28" s="33"/>
      <c r="I28" s="15">
        <f t="shared" si="0"/>
        <v>0</v>
      </c>
    </row>
    <row r="29" spans="1:9" s="23" customFormat="1" ht="96.75" customHeight="1" hidden="1">
      <c r="A29" s="24" t="s">
        <v>39</v>
      </c>
      <c r="B29" s="25" t="s">
        <v>40</v>
      </c>
      <c r="C29" s="26">
        <v>0</v>
      </c>
      <c r="D29" s="26">
        <v>0</v>
      </c>
      <c r="E29" s="27">
        <f t="shared" si="1"/>
        <v>0</v>
      </c>
      <c r="F29" s="26">
        <v>0</v>
      </c>
      <c r="G29" s="27">
        <f t="shared" si="2"/>
        <v>0</v>
      </c>
      <c r="H29" s="33"/>
      <c r="I29" s="15">
        <f t="shared" si="0"/>
        <v>0</v>
      </c>
    </row>
    <row r="30" spans="1:9" s="23" customFormat="1" ht="31.5" customHeight="1">
      <c r="A30" s="24" t="s">
        <v>41</v>
      </c>
      <c r="B30" s="25" t="s">
        <v>42</v>
      </c>
      <c r="C30" s="26">
        <f>C31+C36</f>
        <v>0</v>
      </c>
      <c r="D30" s="26">
        <f>D31+D36</f>
        <v>0</v>
      </c>
      <c r="E30" s="27">
        <f t="shared" si="1"/>
        <v>0</v>
      </c>
      <c r="F30" s="26">
        <f>F31+F36</f>
        <v>0</v>
      </c>
      <c r="G30" s="27">
        <f t="shared" si="2"/>
        <v>0</v>
      </c>
      <c r="H30" s="33"/>
      <c r="I30" s="15">
        <f t="shared" si="0"/>
        <v>0</v>
      </c>
    </row>
    <row r="31" spans="1:9" s="23" customFormat="1" ht="30">
      <c r="A31" s="24" t="s">
        <v>43</v>
      </c>
      <c r="B31" s="25" t="s">
        <v>44</v>
      </c>
      <c r="C31" s="26">
        <f>C32+C34</f>
        <v>0</v>
      </c>
      <c r="D31" s="26">
        <f>D32+D34</f>
        <v>0</v>
      </c>
      <c r="E31" s="27">
        <f t="shared" si="1"/>
        <v>0</v>
      </c>
      <c r="F31" s="26">
        <f>F32+F34</f>
        <v>0</v>
      </c>
      <c r="G31" s="27">
        <f t="shared" si="2"/>
        <v>0</v>
      </c>
      <c r="H31" s="33"/>
      <c r="I31" s="15">
        <f t="shared" si="0"/>
        <v>0</v>
      </c>
    </row>
    <row r="32" spans="1:9" s="23" customFormat="1" ht="30">
      <c r="A32" s="24" t="s">
        <v>45</v>
      </c>
      <c r="B32" s="25" t="s">
        <v>46</v>
      </c>
      <c r="C32" s="26">
        <f>C33</f>
        <v>0</v>
      </c>
      <c r="D32" s="26">
        <f>D33</f>
        <v>0</v>
      </c>
      <c r="E32" s="27">
        <f t="shared" si="1"/>
        <v>0</v>
      </c>
      <c r="F32" s="26">
        <f>F33</f>
        <v>0</v>
      </c>
      <c r="G32" s="27">
        <f t="shared" si="2"/>
        <v>0</v>
      </c>
      <c r="H32" s="33"/>
      <c r="I32" s="15">
        <f t="shared" si="0"/>
        <v>0</v>
      </c>
    </row>
    <row r="33" spans="1:9" s="23" customFormat="1" ht="45">
      <c r="A33" s="24" t="s">
        <v>47</v>
      </c>
      <c r="B33" s="25" t="s">
        <v>48</v>
      </c>
      <c r="C33" s="26">
        <v>0</v>
      </c>
      <c r="D33" s="26">
        <v>0</v>
      </c>
      <c r="E33" s="27">
        <f t="shared" si="1"/>
        <v>0</v>
      </c>
      <c r="F33" s="26">
        <v>0</v>
      </c>
      <c r="G33" s="27">
        <f t="shared" si="2"/>
        <v>0</v>
      </c>
      <c r="H33" s="33"/>
      <c r="I33" s="15">
        <f t="shared" si="0"/>
        <v>0</v>
      </c>
    </row>
    <row r="34" spans="1:9" s="23" customFormat="1" ht="45" hidden="1">
      <c r="A34" s="24" t="s">
        <v>49</v>
      </c>
      <c r="B34" s="25" t="s">
        <v>50</v>
      </c>
      <c r="C34" s="26">
        <f>C35</f>
        <v>0</v>
      </c>
      <c r="D34" s="26">
        <f>D35</f>
        <v>0</v>
      </c>
      <c r="E34" s="27">
        <f t="shared" si="1"/>
        <v>0</v>
      </c>
      <c r="F34" s="26">
        <f>F35</f>
        <v>0</v>
      </c>
      <c r="G34" s="27">
        <f t="shared" si="2"/>
        <v>0</v>
      </c>
      <c r="H34" s="33"/>
      <c r="I34" s="15">
        <f t="shared" si="0"/>
        <v>0</v>
      </c>
    </row>
    <row r="35" spans="1:9" s="23" customFormat="1" ht="60" hidden="1">
      <c r="A35" s="24" t="s">
        <v>51</v>
      </c>
      <c r="B35" s="25" t="s">
        <v>52</v>
      </c>
      <c r="C35" s="26">
        <v>0</v>
      </c>
      <c r="D35" s="26">
        <v>0</v>
      </c>
      <c r="E35" s="27">
        <f t="shared" si="1"/>
        <v>0</v>
      </c>
      <c r="F35" s="26">
        <v>0</v>
      </c>
      <c r="G35" s="27">
        <f t="shared" si="2"/>
        <v>0</v>
      </c>
      <c r="H35" s="33"/>
      <c r="I35" s="15">
        <f t="shared" si="0"/>
        <v>0</v>
      </c>
    </row>
    <row r="36" spans="1:9" s="23" customFormat="1" ht="30">
      <c r="A36" s="24" t="s">
        <v>53</v>
      </c>
      <c r="B36" s="25" t="s">
        <v>54</v>
      </c>
      <c r="C36" s="26">
        <f>C37</f>
        <v>0</v>
      </c>
      <c r="D36" s="26">
        <f>D37</f>
        <v>0</v>
      </c>
      <c r="E36" s="27">
        <f t="shared" si="1"/>
        <v>0</v>
      </c>
      <c r="F36" s="26">
        <f>F37</f>
        <v>0</v>
      </c>
      <c r="G36" s="27">
        <f t="shared" si="2"/>
        <v>0</v>
      </c>
      <c r="H36" s="33"/>
      <c r="I36" s="15">
        <f t="shared" si="0"/>
        <v>0</v>
      </c>
    </row>
    <row r="37" spans="1:9" s="23" customFormat="1" ht="45">
      <c r="A37" s="24" t="s">
        <v>129</v>
      </c>
      <c r="B37" s="25" t="s">
        <v>128</v>
      </c>
      <c r="C37" s="26">
        <f>C38</f>
        <v>0</v>
      </c>
      <c r="D37" s="26">
        <f>D38</f>
        <v>0</v>
      </c>
      <c r="E37" s="27">
        <f t="shared" si="1"/>
        <v>0</v>
      </c>
      <c r="F37" s="26">
        <f>F38</f>
        <v>0</v>
      </c>
      <c r="G37" s="27">
        <f t="shared" si="2"/>
        <v>0</v>
      </c>
      <c r="H37" s="33"/>
      <c r="I37" s="15">
        <f t="shared" si="0"/>
        <v>0</v>
      </c>
    </row>
    <row r="38" spans="1:9" s="23" customFormat="1" ht="60" hidden="1">
      <c r="A38" s="24" t="s">
        <v>57</v>
      </c>
      <c r="B38" s="25" t="s">
        <v>58</v>
      </c>
      <c r="C38" s="26">
        <v>0</v>
      </c>
      <c r="D38" s="26">
        <v>0</v>
      </c>
      <c r="E38" s="27">
        <f t="shared" si="1"/>
        <v>0</v>
      </c>
      <c r="F38" s="26">
        <v>0</v>
      </c>
      <c r="G38" s="27">
        <f t="shared" si="2"/>
        <v>0</v>
      </c>
      <c r="H38" s="33"/>
      <c r="I38" s="15">
        <f t="shared" si="0"/>
        <v>0</v>
      </c>
    </row>
    <row r="39" spans="1:9" s="23" customFormat="1" ht="30">
      <c r="A39" s="24" t="s">
        <v>59</v>
      </c>
      <c r="B39" s="25" t="s">
        <v>60</v>
      </c>
      <c r="C39" s="26">
        <v>0</v>
      </c>
      <c r="D39" s="26">
        <v>0</v>
      </c>
      <c r="E39" s="27">
        <f t="shared" si="1"/>
        <v>0</v>
      </c>
      <c r="F39" s="26">
        <v>0</v>
      </c>
      <c r="G39" s="27">
        <f t="shared" si="2"/>
        <v>0</v>
      </c>
      <c r="H39" s="33"/>
      <c r="I39" s="15">
        <f t="shared" si="0"/>
        <v>0</v>
      </c>
    </row>
    <row r="40" spans="1:9" s="23" customFormat="1" ht="30">
      <c r="A40" s="24" t="s">
        <v>61</v>
      </c>
      <c r="B40" s="25" t="s">
        <v>62</v>
      </c>
      <c r="C40" s="26">
        <v>0</v>
      </c>
      <c r="D40" s="26">
        <v>0</v>
      </c>
      <c r="E40" s="27">
        <f t="shared" si="1"/>
        <v>0</v>
      </c>
      <c r="F40" s="26">
        <v>0</v>
      </c>
      <c r="G40" s="27">
        <f t="shared" si="2"/>
        <v>0</v>
      </c>
      <c r="H40" s="33"/>
      <c r="I40" s="15">
        <f t="shared" si="0"/>
        <v>0</v>
      </c>
    </row>
    <row r="41" spans="1:9" s="23" customFormat="1" ht="30">
      <c r="A41" s="24" t="s">
        <v>130</v>
      </c>
      <c r="B41" s="25" t="s">
        <v>131</v>
      </c>
      <c r="C41" s="26">
        <v>0</v>
      </c>
      <c r="D41" s="26">
        <v>0</v>
      </c>
      <c r="E41" s="27">
        <f t="shared" si="1"/>
        <v>0</v>
      </c>
      <c r="F41" s="26">
        <v>0</v>
      </c>
      <c r="G41" s="27">
        <f t="shared" si="2"/>
        <v>0</v>
      </c>
      <c r="H41" s="33"/>
      <c r="I41" s="15">
        <f t="shared" si="0"/>
        <v>0</v>
      </c>
    </row>
    <row r="42" spans="1:9" s="23" customFormat="1" ht="28.5">
      <c r="A42" s="19" t="s">
        <v>67</v>
      </c>
      <c r="B42" s="20" t="s">
        <v>68</v>
      </c>
      <c r="C42" s="21">
        <f>SUM(C43+C50)</f>
        <v>0</v>
      </c>
      <c r="D42" s="21">
        <f>SUM(D43+D50)</f>
        <v>0</v>
      </c>
      <c r="E42" s="22">
        <f t="shared" si="1"/>
        <v>0</v>
      </c>
      <c r="F42" s="21">
        <f>SUM(F43+F50)</f>
        <v>323247.8</v>
      </c>
      <c r="G42" s="22">
        <f t="shared" si="2"/>
        <v>323247.8</v>
      </c>
      <c r="H42" s="35">
        <f>SUM(H43+H50)</f>
        <v>0</v>
      </c>
      <c r="I42" s="15">
        <f t="shared" si="0"/>
        <v>323247.8</v>
      </c>
    </row>
    <row r="43" spans="1:9" s="23" customFormat="1" ht="15.75">
      <c r="A43" s="24" t="s">
        <v>69</v>
      </c>
      <c r="B43" s="25" t="s">
        <v>70</v>
      </c>
      <c r="C43" s="26">
        <f>C47+C44</f>
        <v>-2738917.1</v>
      </c>
      <c r="D43" s="26">
        <f>D47+D44</f>
        <v>-50000</v>
      </c>
      <c r="E43" s="27">
        <f t="shared" si="1"/>
        <v>-2788917.1</v>
      </c>
      <c r="F43" s="26">
        <f>F47+F44</f>
        <v>0</v>
      </c>
      <c r="G43" s="27">
        <f t="shared" si="2"/>
        <v>-2788917.1</v>
      </c>
      <c r="H43" s="35">
        <v>1500</v>
      </c>
      <c r="I43" s="15">
        <f t="shared" si="0"/>
        <v>-2787417.1</v>
      </c>
    </row>
    <row r="44" spans="1:9" s="23" customFormat="1" ht="15.75">
      <c r="A44" s="24" t="s">
        <v>71</v>
      </c>
      <c r="B44" s="25" t="s">
        <v>72</v>
      </c>
      <c r="C44" s="26">
        <f>C45</f>
        <v>0</v>
      </c>
      <c r="D44" s="26">
        <f>D45</f>
        <v>0</v>
      </c>
      <c r="E44" s="27">
        <f t="shared" si="1"/>
        <v>0</v>
      </c>
      <c r="F44" s="26">
        <f>F45</f>
        <v>0</v>
      </c>
      <c r="G44" s="27">
        <f t="shared" si="2"/>
        <v>0</v>
      </c>
      <c r="H44" s="33">
        <f>SUM(H45)</f>
        <v>0</v>
      </c>
      <c r="I44" s="15">
        <f t="shared" si="0"/>
        <v>0</v>
      </c>
    </row>
    <row r="45" spans="1:9" s="23" customFormat="1" ht="30">
      <c r="A45" s="24" t="s">
        <v>73</v>
      </c>
      <c r="B45" s="25" t="s">
        <v>74</v>
      </c>
      <c r="C45" s="26">
        <f>C46</f>
        <v>0</v>
      </c>
      <c r="D45" s="26">
        <f>D46</f>
        <v>0</v>
      </c>
      <c r="E45" s="27">
        <f t="shared" si="1"/>
        <v>0</v>
      </c>
      <c r="F45" s="26">
        <f>F46</f>
        <v>0</v>
      </c>
      <c r="G45" s="27">
        <f t="shared" si="2"/>
        <v>0</v>
      </c>
      <c r="H45" s="33">
        <f>SUM(H46)</f>
        <v>0</v>
      </c>
      <c r="I45" s="15">
        <f t="shared" si="0"/>
        <v>0</v>
      </c>
    </row>
    <row r="46" spans="1:9" s="23" customFormat="1" ht="30">
      <c r="A46" s="24" t="s">
        <v>132</v>
      </c>
      <c r="B46" s="25" t="s">
        <v>133</v>
      </c>
      <c r="C46" s="26">
        <v>0</v>
      </c>
      <c r="D46" s="26">
        <v>0</v>
      </c>
      <c r="E46" s="27">
        <f t="shared" si="1"/>
        <v>0</v>
      </c>
      <c r="F46" s="26">
        <v>0</v>
      </c>
      <c r="G46" s="27">
        <f t="shared" si="2"/>
        <v>0</v>
      </c>
      <c r="H46" s="33"/>
      <c r="I46" s="15">
        <f t="shared" si="0"/>
        <v>0</v>
      </c>
    </row>
    <row r="47" spans="1:9" s="23" customFormat="1" ht="15.75">
      <c r="A47" s="24" t="s">
        <v>77</v>
      </c>
      <c r="B47" s="25" t="s">
        <v>78</v>
      </c>
      <c r="C47" s="26">
        <f>C48</f>
        <v>-2738917.1</v>
      </c>
      <c r="D47" s="26">
        <f>D48</f>
        <v>-50000</v>
      </c>
      <c r="E47" s="27">
        <f t="shared" si="1"/>
        <v>-2788917.1</v>
      </c>
      <c r="F47" s="26">
        <f>F48</f>
        <v>0</v>
      </c>
      <c r="G47" s="27">
        <f t="shared" si="2"/>
        <v>-2788917.1</v>
      </c>
      <c r="H47" s="33">
        <f>SUM(H48)</f>
        <v>0</v>
      </c>
      <c r="I47" s="15">
        <f t="shared" si="0"/>
        <v>-2788917.1</v>
      </c>
    </row>
    <row r="48" spans="1:9" s="23" customFormat="1" ht="15.75">
      <c r="A48" s="24" t="s">
        <v>79</v>
      </c>
      <c r="B48" s="25" t="s">
        <v>80</v>
      </c>
      <c r="C48" s="26">
        <f>C49</f>
        <v>-2738917.1</v>
      </c>
      <c r="D48" s="26">
        <f>D49</f>
        <v>-50000</v>
      </c>
      <c r="E48" s="27">
        <f t="shared" si="1"/>
        <v>-2788917.1</v>
      </c>
      <c r="F48" s="26">
        <f>F49</f>
        <v>0</v>
      </c>
      <c r="G48" s="27">
        <f t="shared" si="2"/>
        <v>-2788917.1</v>
      </c>
      <c r="H48" s="33">
        <f>SUM(H49)</f>
        <v>0</v>
      </c>
      <c r="I48" s="15">
        <f t="shared" si="0"/>
        <v>-2788917.1</v>
      </c>
    </row>
    <row r="49" spans="1:9" s="23" customFormat="1" ht="30">
      <c r="A49" s="24" t="s">
        <v>81</v>
      </c>
      <c r="B49" s="25" t="s">
        <v>82</v>
      </c>
      <c r="C49" s="26">
        <v>-2738917.1</v>
      </c>
      <c r="D49" s="26">
        <v>-50000</v>
      </c>
      <c r="E49" s="27">
        <f t="shared" si="1"/>
        <v>-2788917.1</v>
      </c>
      <c r="F49" s="26"/>
      <c r="G49" s="27">
        <f t="shared" si="2"/>
        <v>-2788917.1</v>
      </c>
      <c r="H49" s="33"/>
      <c r="I49" s="15">
        <f t="shared" si="0"/>
        <v>-2788917.1</v>
      </c>
    </row>
    <row r="50" spans="1:9" s="23" customFormat="1" ht="15.75">
      <c r="A50" s="24" t="s">
        <v>83</v>
      </c>
      <c r="B50" s="25" t="s">
        <v>84</v>
      </c>
      <c r="C50" s="26">
        <f>C51+C54</f>
        <v>2738917.1</v>
      </c>
      <c r="D50" s="26">
        <f>D51+D54</f>
        <v>50000</v>
      </c>
      <c r="E50" s="27">
        <f t="shared" si="1"/>
        <v>2788917.1</v>
      </c>
      <c r="F50" s="26">
        <f>F51+F54</f>
        <v>323247.8</v>
      </c>
      <c r="G50" s="27">
        <f t="shared" si="2"/>
        <v>3112164.9</v>
      </c>
      <c r="H50" s="35">
        <f>SUM(H51+H54)</f>
        <v>-1500</v>
      </c>
      <c r="I50" s="15">
        <f t="shared" si="0"/>
        <v>3110664.9</v>
      </c>
    </row>
    <row r="51" spans="1:9" s="23" customFormat="1" ht="15.75">
      <c r="A51" s="24" t="s">
        <v>85</v>
      </c>
      <c r="B51" s="25" t="s">
        <v>86</v>
      </c>
      <c r="C51" s="26">
        <f>C52</f>
        <v>0</v>
      </c>
      <c r="D51" s="26">
        <f>D52</f>
        <v>0</v>
      </c>
      <c r="E51" s="27">
        <f t="shared" si="1"/>
        <v>0</v>
      </c>
      <c r="F51" s="26">
        <f>F52</f>
        <v>0</v>
      </c>
      <c r="G51" s="27">
        <f t="shared" si="2"/>
        <v>0</v>
      </c>
      <c r="H51" s="35">
        <f>SUM(H52)</f>
        <v>0</v>
      </c>
      <c r="I51" s="15">
        <f t="shared" si="0"/>
        <v>0</v>
      </c>
    </row>
    <row r="52" spans="1:9" s="23" customFormat="1" ht="30">
      <c r="A52" s="24" t="s">
        <v>87</v>
      </c>
      <c r="B52" s="25" t="s">
        <v>88</v>
      </c>
      <c r="C52" s="26">
        <f>C53</f>
        <v>0</v>
      </c>
      <c r="D52" s="26">
        <f>D53</f>
        <v>0</v>
      </c>
      <c r="E52" s="27">
        <f t="shared" si="1"/>
        <v>0</v>
      </c>
      <c r="F52" s="26">
        <f>F53</f>
        <v>0</v>
      </c>
      <c r="G52" s="27">
        <f t="shared" si="2"/>
        <v>0</v>
      </c>
      <c r="H52" s="35">
        <f>SUM(H53)</f>
        <v>0</v>
      </c>
      <c r="I52" s="15">
        <f t="shared" si="0"/>
        <v>0</v>
      </c>
    </row>
    <row r="53" spans="1:9" s="23" customFormat="1" ht="30">
      <c r="A53" s="24" t="s">
        <v>134</v>
      </c>
      <c r="B53" s="25" t="s">
        <v>135</v>
      </c>
      <c r="C53" s="26">
        <v>0</v>
      </c>
      <c r="D53" s="26">
        <v>0</v>
      </c>
      <c r="E53" s="27">
        <f t="shared" si="1"/>
        <v>0</v>
      </c>
      <c r="F53" s="26">
        <v>0</v>
      </c>
      <c r="G53" s="27">
        <f t="shared" si="2"/>
        <v>0</v>
      </c>
      <c r="H53" s="35"/>
      <c r="I53" s="15">
        <f t="shared" si="0"/>
        <v>0</v>
      </c>
    </row>
    <row r="54" spans="1:9" s="23" customFormat="1" ht="15.75">
      <c r="A54" s="24" t="s">
        <v>91</v>
      </c>
      <c r="B54" s="25" t="s">
        <v>92</v>
      </c>
      <c r="C54" s="26">
        <f>C55-C57</f>
        <v>2738917.1</v>
      </c>
      <c r="D54" s="26">
        <f>D55-D57</f>
        <v>50000</v>
      </c>
      <c r="E54" s="27">
        <f t="shared" si="1"/>
        <v>2788917.1</v>
      </c>
      <c r="F54" s="26">
        <f>F55-F57</f>
        <v>323247.8</v>
      </c>
      <c r="G54" s="27">
        <f t="shared" si="2"/>
        <v>3112164.9</v>
      </c>
      <c r="H54" s="35">
        <f>SUM(H55-H57)</f>
        <v>-1500</v>
      </c>
      <c r="I54" s="15">
        <f t="shared" si="0"/>
        <v>3110664.9</v>
      </c>
    </row>
    <row r="55" spans="1:9" s="23" customFormat="1" ht="15.75">
      <c r="A55" s="24" t="s">
        <v>93</v>
      </c>
      <c r="B55" s="25" t="s">
        <v>94</v>
      </c>
      <c r="C55" s="26">
        <f>C56</f>
        <v>2738917.1</v>
      </c>
      <c r="D55" s="26">
        <f>D56</f>
        <v>50000</v>
      </c>
      <c r="E55" s="27">
        <f t="shared" si="1"/>
        <v>2788917.1</v>
      </c>
      <c r="F55" s="26">
        <f>F56</f>
        <v>323247.8</v>
      </c>
      <c r="G55" s="27">
        <f t="shared" si="2"/>
        <v>3112164.9</v>
      </c>
      <c r="H55" s="35">
        <f>SUM(H56)</f>
        <v>-1500</v>
      </c>
      <c r="I55" s="15">
        <f t="shared" si="0"/>
        <v>3110664.9</v>
      </c>
    </row>
    <row r="56" spans="1:9" s="23" customFormat="1" ht="30">
      <c r="A56" s="24" t="s">
        <v>95</v>
      </c>
      <c r="B56" s="25" t="s">
        <v>96</v>
      </c>
      <c r="C56" s="26">
        <v>2738917.1</v>
      </c>
      <c r="D56" s="26">
        <v>50000</v>
      </c>
      <c r="E56" s="27">
        <f t="shared" si="1"/>
        <v>2788917.1</v>
      </c>
      <c r="F56" s="26">
        <v>323247.8</v>
      </c>
      <c r="G56" s="27">
        <f t="shared" si="2"/>
        <v>3112164.9</v>
      </c>
      <c r="H56" s="35">
        <v>-1500</v>
      </c>
      <c r="I56" s="15">
        <f t="shared" si="0"/>
        <v>3110664.9</v>
      </c>
    </row>
    <row r="57" spans="1:9" s="23" customFormat="1" ht="26.25" customHeight="1">
      <c r="A57" s="24" t="s">
        <v>91</v>
      </c>
      <c r="B57" s="25" t="s">
        <v>97</v>
      </c>
      <c r="C57" s="26">
        <f>SUM(C58)</f>
        <v>0</v>
      </c>
      <c r="D57" s="26">
        <f>SUM(D58)</f>
        <v>0</v>
      </c>
      <c r="E57" s="27">
        <f t="shared" si="1"/>
        <v>0</v>
      </c>
      <c r="F57" s="26">
        <f>SUM(F58)</f>
        <v>0</v>
      </c>
      <c r="G57" s="27">
        <f t="shared" si="2"/>
        <v>0</v>
      </c>
      <c r="H57" s="33"/>
      <c r="I57" s="15">
        <f t="shared" si="0"/>
        <v>0</v>
      </c>
    </row>
    <row r="58" spans="1:9" s="23" customFormat="1" ht="30">
      <c r="A58" s="24" t="s">
        <v>98</v>
      </c>
      <c r="B58" s="25" t="s">
        <v>99</v>
      </c>
      <c r="C58" s="26">
        <v>0</v>
      </c>
      <c r="D58" s="26">
        <v>0</v>
      </c>
      <c r="E58" s="27">
        <f t="shared" si="1"/>
        <v>0</v>
      </c>
      <c r="F58" s="26">
        <v>0</v>
      </c>
      <c r="G58" s="27">
        <f t="shared" si="2"/>
        <v>0</v>
      </c>
      <c r="H58" s="33"/>
      <c r="I58" s="15">
        <f t="shared" si="0"/>
        <v>0</v>
      </c>
    </row>
    <row r="59" spans="1:9" ht="15.75">
      <c r="A59" s="8" t="s">
        <v>100</v>
      </c>
      <c r="B59" s="4" t="s">
        <v>101</v>
      </c>
      <c r="C59" s="5">
        <f>C11+C42</f>
        <v>98817</v>
      </c>
      <c r="D59" s="5">
        <f>D11+D42</f>
        <v>0</v>
      </c>
      <c r="E59" s="15">
        <f t="shared" si="1"/>
        <v>98817</v>
      </c>
      <c r="F59" s="5">
        <f>F11+F42</f>
        <v>323247.8</v>
      </c>
      <c r="G59" s="15">
        <f t="shared" si="2"/>
        <v>422064.8</v>
      </c>
      <c r="H59" s="15">
        <f>SUM(H11+H42)</f>
        <v>-1500</v>
      </c>
      <c r="I59" s="15">
        <f>SUM(I11+I42)</f>
        <v>420564.8</v>
      </c>
    </row>
    <row r="62" spans="1:3" ht="90.75" customHeight="1" hidden="1">
      <c r="A62" s="10" t="s">
        <v>103</v>
      </c>
      <c r="B62" s="10"/>
      <c r="C62" s="10"/>
    </row>
    <row r="63" ht="15" hidden="1"/>
    <row r="64" ht="15" hidden="1"/>
    <row r="65" ht="15" hidden="1">
      <c r="A65" s="12" t="s">
        <v>105</v>
      </c>
    </row>
    <row r="66" ht="15" hidden="1">
      <c r="A66" s="12" t="s">
        <v>106</v>
      </c>
    </row>
    <row r="67" ht="15" hidden="1">
      <c r="A67" s="13" t="s">
        <v>104</v>
      </c>
    </row>
    <row r="68" ht="15.75">
      <c r="A68" s="10" t="s">
        <v>136</v>
      </c>
    </row>
    <row r="69" spans="1:8" ht="15.75">
      <c r="A69" s="10" t="s">
        <v>137</v>
      </c>
      <c r="G69" s="10"/>
      <c r="H69" s="10" t="s">
        <v>138</v>
      </c>
    </row>
    <row r="70" ht="219.75" customHeight="1"/>
    <row r="71" ht="15">
      <c r="A71" s="13" t="s">
        <v>106</v>
      </c>
    </row>
    <row r="72" ht="15">
      <c r="A72" s="13" t="s">
        <v>104</v>
      </c>
    </row>
    <row r="73" ht="15">
      <c r="A73" s="13" t="s">
        <v>139</v>
      </c>
    </row>
  </sheetData>
  <sheetProtection/>
  <mergeCells count="10">
    <mergeCell ref="H8:H9"/>
    <mergeCell ref="I8:I9"/>
    <mergeCell ref="A6:G7"/>
    <mergeCell ref="A8:A9"/>
    <mergeCell ref="B8:B9"/>
    <mergeCell ref="C8:C9"/>
    <mergeCell ref="D8:D9"/>
    <mergeCell ref="E8:E9"/>
    <mergeCell ref="F8:F9"/>
    <mergeCell ref="G8:G9"/>
  </mergeCells>
  <printOptions/>
  <pageMargins left="0.7086614173228347" right="0.1968503937007874" top="0.31496062992125984" bottom="0.4330708661417323" header="0.31496062992125984" footer="0.31496062992125984"/>
  <pageSetup fitToHeight="2" fitToWidth="1" horizontalDpi="180" verticalDpi="18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9.421875" style="0" customWidth="1"/>
    <col min="2" max="2" width="28.28125" style="0" customWidth="1"/>
    <col min="3" max="3" width="24.7109375" style="0" hidden="1" customWidth="1"/>
    <col min="4" max="4" width="14.8515625" style="0" hidden="1" customWidth="1"/>
    <col min="5" max="5" width="13.421875" style="0" customWidth="1"/>
    <col min="6" max="7" width="15.57421875" style="0" customWidth="1"/>
  </cols>
  <sheetData>
    <row r="1" spans="3:6" ht="15.75">
      <c r="C1" s="14"/>
      <c r="D1" s="14" t="s">
        <v>116</v>
      </c>
      <c r="E1" s="17"/>
      <c r="F1" s="17" t="s">
        <v>116</v>
      </c>
    </row>
    <row r="2" spans="3:6" ht="15.75">
      <c r="C2" s="14"/>
      <c r="D2" s="14" t="s">
        <v>108</v>
      </c>
      <c r="E2" s="17"/>
      <c r="F2" s="17" t="s">
        <v>108</v>
      </c>
    </row>
    <row r="3" spans="3:6" ht="15.75">
      <c r="C3" s="14"/>
      <c r="D3" s="14" t="s">
        <v>109</v>
      </c>
      <c r="E3" s="17"/>
      <c r="F3" s="17" t="s">
        <v>109</v>
      </c>
    </row>
    <row r="4" spans="3:6" ht="15.75">
      <c r="C4" s="14"/>
      <c r="D4" s="14" t="s">
        <v>107</v>
      </c>
      <c r="E4" s="14"/>
      <c r="F4" s="14" t="s">
        <v>142</v>
      </c>
    </row>
    <row r="5" spans="2:5" ht="15.75">
      <c r="B5" s="11"/>
      <c r="C5" s="11"/>
      <c r="D5" s="11"/>
      <c r="E5" s="11"/>
    </row>
    <row r="6" spans="1:7" ht="15" customHeight="1">
      <c r="A6" s="44" t="s">
        <v>140</v>
      </c>
      <c r="B6" s="44"/>
      <c r="C6" s="44"/>
      <c r="D6" s="44"/>
      <c r="E6" s="44"/>
      <c r="F6" s="44"/>
      <c r="G6" s="44"/>
    </row>
    <row r="7" spans="1:7" ht="44.25" customHeight="1">
      <c r="A7" s="45"/>
      <c r="B7" s="45"/>
      <c r="C7" s="45"/>
      <c r="D7" s="45"/>
      <c r="E7" s="45"/>
      <c r="F7" s="45"/>
      <c r="G7" s="45"/>
    </row>
    <row r="8" spans="1:7" ht="15" customHeight="1">
      <c r="A8" s="46" t="s">
        <v>0</v>
      </c>
      <c r="B8" s="47" t="s">
        <v>1</v>
      </c>
      <c r="C8" s="43" t="s">
        <v>102</v>
      </c>
      <c r="D8" s="43" t="s">
        <v>112</v>
      </c>
      <c r="E8" s="43" t="s">
        <v>117</v>
      </c>
      <c r="F8" s="43" t="s">
        <v>141</v>
      </c>
      <c r="G8" s="43" t="s">
        <v>115</v>
      </c>
    </row>
    <row r="9" spans="1:7" ht="48" customHeight="1">
      <c r="A9" s="46"/>
      <c r="B9" s="47"/>
      <c r="C9" s="43"/>
      <c r="D9" s="43"/>
      <c r="E9" s="43"/>
      <c r="F9" s="43"/>
      <c r="G9" s="43"/>
    </row>
    <row r="10" spans="1:7" s="31" customFormat="1" ht="12" customHeight="1">
      <c r="A10" s="28">
        <v>1</v>
      </c>
      <c r="B10" s="29">
        <v>2</v>
      </c>
      <c r="C10" s="30" t="s">
        <v>2</v>
      </c>
      <c r="E10" s="32">
        <v>3</v>
      </c>
      <c r="F10" s="32">
        <v>4</v>
      </c>
      <c r="G10" s="32">
        <v>5</v>
      </c>
    </row>
    <row r="11" spans="1:7" ht="32.25" customHeight="1">
      <c r="A11" s="8" t="s">
        <v>3</v>
      </c>
      <c r="B11" s="4" t="s">
        <v>4</v>
      </c>
      <c r="C11" s="5">
        <f>SUM(C18+C23)</f>
        <v>98817</v>
      </c>
      <c r="D11" s="5">
        <f>SUM(D18+D23)</f>
        <v>0</v>
      </c>
      <c r="E11" s="15">
        <f>SUM(C11:D11)</f>
        <v>98817</v>
      </c>
      <c r="F11" s="5">
        <f>SUM(F18+F23)</f>
        <v>0</v>
      </c>
      <c r="G11" s="15">
        <f>SUM(E11+F11)</f>
        <v>98817</v>
      </c>
    </row>
    <row r="12" spans="1:7" ht="45" customHeight="1">
      <c r="A12" s="8" t="s">
        <v>5</v>
      </c>
      <c r="B12" s="4" t="s">
        <v>6</v>
      </c>
      <c r="C12" s="5">
        <f>C13</f>
        <v>0</v>
      </c>
      <c r="D12" s="5">
        <f>D13</f>
        <v>0</v>
      </c>
      <c r="E12" s="15">
        <f aca="true" t="shared" si="0" ref="E12:E59">SUM(C12:D12)</f>
        <v>0</v>
      </c>
      <c r="F12" s="5">
        <f>F13</f>
        <v>0</v>
      </c>
      <c r="G12" s="15">
        <f aca="true" t="shared" si="1" ref="G12:G59">SUM(E12+F12)</f>
        <v>0</v>
      </c>
    </row>
    <row r="13" spans="1:7" ht="45.75" customHeight="1">
      <c r="A13" s="9" t="s">
        <v>118</v>
      </c>
      <c r="B13" s="6" t="s">
        <v>122</v>
      </c>
      <c r="C13" s="7">
        <f>C14</f>
        <v>0</v>
      </c>
      <c r="D13" s="7">
        <f>D14</f>
        <v>0</v>
      </c>
      <c r="E13" s="15">
        <f t="shared" si="0"/>
        <v>0</v>
      </c>
      <c r="F13" s="7">
        <f>F14</f>
        <v>0</v>
      </c>
      <c r="G13" s="18">
        <f t="shared" si="1"/>
        <v>0</v>
      </c>
    </row>
    <row r="14" spans="1:7" ht="46.5" customHeight="1">
      <c r="A14" s="9" t="s">
        <v>119</v>
      </c>
      <c r="B14" s="6" t="s">
        <v>120</v>
      </c>
      <c r="C14" s="7">
        <v>0</v>
      </c>
      <c r="D14" s="7">
        <v>0</v>
      </c>
      <c r="E14" s="15">
        <f t="shared" si="0"/>
        <v>0</v>
      </c>
      <c r="F14" s="7">
        <v>0</v>
      </c>
      <c r="G14" s="18">
        <f t="shared" si="1"/>
        <v>0</v>
      </c>
    </row>
    <row r="15" spans="1:7" ht="28.5">
      <c r="A15" s="8" t="s">
        <v>11</v>
      </c>
      <c r="B15" s="4" t="s">
        <v>12</v>
      </c>
      <c r="C15" s="5">
        <f>C16</f>
        <v>0</v>
      </c>
      <c r="D15" s="5">
        <f>D16</f>
        <v>0</v>
      </c>
      <c r="E15" s="15">
        <f t="shared" si="0"/>
        <v>0</v>
      </c>
      <c r="F15" s="5">
        <f>F16</f>
        <v>0</v>
      </c>
      <c r="G15" s="15">
        <f t="shared" si="1"/>
        <v>0</v>
      </c>
    </row>
    <row r="16" spans="1:7" ht="30.75" customHeight="1">
      <c r="A16" s="9" t="s">
        <v>121</v>
      </c>
      <c r="B16" s="6" t="s">
        <v>123</v>
      </c>
      <c r="C16" s="7">
        <f>C17</f>
        <v>0</v>
      </c>
      <c r="D16" s="7">
        <f>D17</f>
        <v>0</v>
      </c>
      <c r="E16" s="15">
        <f t="shared" si="0"/>
        <v>0</v>
      </c>
      <c r="F16" s="7">
        <f>F17</f>
        <v>0</v>
      </c>
      <c r="G16" s="18">
        <f t="shared" si="1"/>
        <v>0</v>
      </c>
    </row>
    <row r="17" spans="1:7" ht="48" customHeight="1">
      <c r="A17" s="9" t="s">
        <v>124</v>
      </c>
      <c r="B17" s="6" t="s">
        <v>125</v>
      </c>
      <c r="C17" s="7">
        <v>0</v>
      </c>
      <c r="D17" s="7">
        <v>0</v>
      </c>
      <c r="E17" s="15">
        <f t="shared" si="0"/>
        <v>0</v>
      </c>
      <c r="F17" s="7">
        <v>0</v>
      </c>
      <c r="G17" s="18">
        <f t="shared" si="1"/>
        <v>0</v>
      </c>
    </row>
    <row r="18" spans="1:7" s="23" customFormat="1" ht="36" customHeight="1">
      <c r="A18" s="19" t="s">
        <v>17</v>
      </c>
      <c r="B18" s="20" t="s">
        <v>18</v>
      </c>
      <c r="C18" s="21">
        <f>C19+C21</f>
        <v>98817</v>
      </c>
      <c r="D18" s="21">
        <f>D19+D21</f>
        <v>0</v>
      </c>
      <c r="E18" s="22">
        <f t="shared" si="0"/>
        <v>98817</v>
      </c>
      <c r="F18" s="21">
        <f>F19+F21</f>
        <v>0</v>
      </c>
      <c r="G18" s="22">
        <f t="shared" si="1"/>
        <v>98817</v>
      </c>
    </row>
    <row r="19" spans="1:7" s="23" customFormat="1" ht="45.75" customHeight="1">
      <c r="A19" s="24" t="s">
        <v>19</v>
      </c>
      <c r="B19" s="25" t="s">
        <v>20</v>
      </c>
      <c r="C19" s="26">
        <f>C20</f>
        <v>98817</v>
      </c>
      <c r="D19" s="26">
        <f>D20</f>
        <v>50000</v>
      </c>
      <c r="E19" s="27">
        <f t="shared" si="0"/>
        <v>148817</v>
      </c>
      <c r="F19" s="26">
        <f>F20</f>
        <v>0</v>
      </c>
      <c r="G19" s="27">
        <f t="shared" si="1"/>
        <v>148817</v>
      </c>
    </row>
    <row r="20" spans="1:7" s="23" customFormat="1" ht="29.25" customHeight="1">
      <c r="A20" s="24" t="s">
        <v>113</v>
      </c>
      <c r="B20" s="25" t="s">
        <v>114</v>
      </c>
      <c r="C20" s="26">
        <v>98817</v>
      </c>
      <c r="D20" s="26">
        <v>50000</v>
      </c>
      <c r="E20" s="27">
        <f t="shared" si="0"/>
        <v>148817</v>
      </c>
      <c r="F20" s="26"/>
      <c r="G20" s="27">
        <f t="shared" si="1"/>
        <v>148817</v>
      </c>
    </row>
    <row r="21" spans="1:7" s="23" customFormat="1" ht="45" customHeight="1">
      <c r="A21" s="24" t="s">
        <v>23</v>
      </c>
      <c r="B21" s="25" t="s">
        <v>24</v>
      </c>
      <c r="C21" s="26">
        <f>SUM(C22)</f>
        <v>0</v>
      </c>
      <c r="D21" s="26">
        <f>SUM(D22)</f>
        <v>-50000</v>
      </c>
      <c r="E21" s="27">
        <f t="shared" si="0"/>
        <v>-50000</v>
      </c>
      <c r="F21" s="26">
        <f>SUM(F22)</f>
        <v>0</v>
      </c>
      <c r="G21" s="27">
        <f t="shared" si="1"/>
        <v>-50000</v>
      </c>
    </row>
    <row r="22" spans="1:7" s="23" customFormat="1" ht="47.25" customHeight="1">
      <c r="A22" s="24" t="s">
        <v>25</v>
      </c>
      <c r="B22" s="25" t="s">
        <v>26</v>
      </c>
      <c r="C22" s="26"/>
      <c r="D22" s="26">
        <v>-50000</v>
      </c>
      <c r="E22" s="27">
        <f t="shared" si="0"/>
        <v>-50000</v>
      </c>
      <c r="F22" s="26"/>
      <c r="G22" s="27">
        <f t="shared" si="1"/>
        <v>-50000</v>
      </c>
    </row>
    <row r="23" spans="1:7" s="23" customFormat="1" ht="30" customHeight="1">
      <c r="A23" s="19" t="s">
        <v>27</v>
      </c>
      <c r="B23" s="20" t="s">
        <v>28</v>
      </c>
      <c r="C23" s="21">
        <f>C24+C27+C30</f>
        <v>0</v>
      </c>
      <c r="D23" s="21">
        <f>D24+D27+D30</f>
        <v>0</v>
      </c>
      <c r="E23" s="22">
        <f t="shared" si="0"/>
        <v>0</v>
      </c>
      <c r="F23" s="21">
        <f>F24+F27+F30</f>
        <v>0</v>
      </c>
      <c r="G23" s="22">
        <f t="shared" si="1"/>
        <v>0</v>
      </c>
    </row>
    <row r="24" spans="1:7" s="23" customFormat="1" ht="30.75" customHeight="1">
      <c r="A24" s="24" t="s">
        <v>29</v>
      </c>
      <c r="B24" s="25" t="s">
        <v>30</v>
      </c>
      <c r="C24" s="26">
        <f>C25</f>
        <v>0</v>
      </c>
      <c r="D24" s="26">
        <f>D25</f>
        <v>0</v>
      </c>
      <c r="E24" s="27">
        <f t="shared" si="0"/>
        <v>0</v>
      </c>
      <c r="F24" s="26">
        <f>F25</f>
        <v>0</v>
      </c>
      <c r="G24" s="27">
        <f t="shared" si="1"/>
        <v>0</v>
      </c>
    </row>
    <row r="25" spans="1:7" s="23" customFormat="1" ht="45.75" customHeight="1" hidden="1">
      <c r="A25" s="24" t="s">
        <v>31</v>
      </c>
      <c r="B25" s="25" t="s">
        <v>32</v>
      </c>
      <c r="C25" s="26">
        <f>C26</f>
        <v>0</v>
      </c>
      <c r="D25" s="26">
        <f>D26</f>
        <v>0</v>
      </c>
      <c r="E25" s="27">
        <f t="shared" si="0"/>
        <v>0</v>
      </c>
      <c r="F25" s="26">
        <f>F26</f>
        <v>0</v>
      </c>
      <c r="G25" s="27">
        <f t="shared" si="1"/>
        <v>0</v>
      </c>
    </row>
    <row r="26" spans="1:7" s="23" customFormat="1" ht="46.5" customHeight="1">
      <c r="A26" s="24" t="s">
        <v>126</v>
      </c>
      <c r="B26" s="25" t="s">
        <v>127</v>
      </c>
      <c r="C26" s="26">
        <v>0</v>
      </c>
      <c r="D26" s="26">
        <v>0</v>
      </c>
      <c r="E26" s="27">
        <f t="shared" si="0"/>
        <v>0</v>
      </c>
      <c r="F26" s="26">
        <v>0</v>
      </c>
      <c r="G26" s="27">
        <f t="shared" si="1"/>
        <v>0</v>
      </c>
    </row>
    <row r="27" spans="1:7" s="23" customFormat="1" ht="33.75" customHeight="1" hidden="1">
      <c r="A27" s="24" t="s">
        <v>35</v>
      </c>
      <c r="B27" s="25" t="s">
        <v>36</v>
      </c>
      <c r="C27" s="26">
        <f>C28</f>
        <v>0</v>
      </c>
      <c r="D27" s="26">
        <f>D28</f>
        <v>0</v>
      </c>
      <c r="E27" s="27">
        <f t="shared" si="0"/>
        <v>0</v>
      </c>
      <c r="F27" s="26">
        <f>F28</f>
        <v>0</v>
      </c>
      <c r="G27" s="27">
        <f t="shared" si="1"/>
        <v>0</v>
      </c>
    </row>
    <row r="28" spans="1:7" s="23" customFormat="1" ht="90" customHeight="1" hidden="1">
      <c r="A28" s="24" t="s">
        <v>37</v>
      </c>
      <c r="B28" s="25" t="s">
        <v>38</v>
      </c>
      <c r="C28" s="26">
        <f>C29</f>
        <v>0</v>
      </c>
      <c r="D28" s="26">
        <f>D29</f>
        <v>0</v>
      </c>
      <c r="E28" s="22">
        <f t="shared" si="0"/>
        <v>0</v>
      </c>
      <c r="F28" s="26">
        <f>F29</f>
        <v>0</v>
      </c>
      <c r="G28" s="22">
        <f t="shared" si="1"/>
        <v>0</v>
      </c>
    </row>
    <row r="29" spans="1:7" s="23" customFormat="1" ht="96.75" customHeight="1" hidden="1">
      <c r="A29" s="24" t="s">
        <v>39</v>
      </c>
      <c r="B29" s="25" t="s">
        <v>40</v>
      </c>
      <c r="C29" s="26">
        <v>0</v>
      </c>
      <c r="D29" s="26">
        <v>0</v>
      </c>
      <c r="E29" s="27">
        <f t="shared" si="0"/>
        <v>0</v>
      </c>
      <c r="F29" s="26">
        <v>0</v>
      </c>
      <c r="G29" s="27">
        <f t="shared" si="1"/>
        <v>0</v>
      </c>
    </row>
    <row r="30" spans="1:7" s="23" customFormat="1" ht="31.5" customHeight="1">
      <c r="A30" s="24" t="s">
        <v>41</v>
      </c>
      <c r="B30" s="25" t="s">
        <v>42</v>
      </c>
      <c r="C30" s="26">
        <f>C31+C36</f>
        <v>0</v>
      </c>
      <c r="D30" s="26">
        <f>D31+D36</f>
        <v>0</v>
      </c>
      <c r="E30" s="27">
        <f t="shared" si="0"/>
        <v>0</v>
      </c>
      <c r="F30" s="26">
        <f>F31+F36</f>
        <v>0</v>
      </c>
      <c r="G30" s="27">
        <f t="shared" si="1"/>
        <v>0</v>
      </c>
    </row>
    <row r="31" spans="1:7" s="23" customFormat="1" ht="30">
      <c r="A31" s="24" t="s">
        <v>43</v>
      </c>
      <c r="B31" s="25" t="s">
        <v>44</v>
      </c>
      <c r="C31" s="26">
        <f>C32+C34</f>
        <v>0</v>
      </c>
      <c r="D31" s="26">
        <f>D32+D34</f>
        <v>0</v>
      </c>
      <c r="E31" s="27">
        <f t="shared" si="0"/>
        <v>0</v>
      </c>
      <c r="F31" s="26">
        <f>F32+F34</f>
        <v>0</v>
      </c>
      <c r="G31" s="27">
        <f t="shared" si="1"/>
        <v>0</v>
      </c>
    </row>
    <row r="32" spans="1:7" s="23" customFormat="1" ht="30">
      <c r="A32" s="24" t="s">
        <v>45</v>
      </c>
      <c r="B32" s="25" t="s">
        <v>46</v>
      </c>
      <c r="C32" s="26">
        <f>C33</f>
        <v>0</v>
      </c>
      <c r="D32" s="26">
        <f>D33</f>
        <v>0</v>
      </c>
      <c r="E32" s="27">
        <f t="shared" si="0"/>
        <v>0</v>
      </c>
      <c r="F32" s="26">
        <f>F33</f>
        <v>0</v>
      </c>
      <c r="G32" s="27">
        <f t="shared" si="1"/>
        <v>0</v>
      </c>
    </row>
    <row r="33" spans="1:7" s="23" customFormat="1" ht="45">
      <c r="A33" s="24" t="s">
        <v>47</v>
      </c>
      <c r="B33" s="25" t="s">
        <v>48</v>
      </c>
      <c r="C33" s="26">
        <v>0</v>
      </c>
      <c r="D33" s="26">
        <v>0</v>
      </c>
      <c r="E33" s="27">
        <f t="shared" si="0"/>
        <v>0</v>
      </c>
      <c r="F33" s="26">
        <v>0</v>
      </c>
      <c r="G33" s="27">
        <f t="shared" si="1"/>
        <v>0</v>
      </c>
    </row>
    <row r="34" spans="1:7" s="23" customFormat="1" ht="45" hidden="1">
      <c r="A34" s="24" t="s">
        <v>49</v>
      </c>
      <c r="B34" s="25" t="s">
        <v>50</v>
      </c>
      <c r="C34" s="26">
        <f>C35</f>
        <v>0</v>
      </c>
      <c r="D34" s="26">
        <f>D35</f>
        <v>0</v>
      </c>
      <c r="E34" s="27">
        <f t="shared" si="0"/>
        <v>0</v>
      </c>
      <c r="F34" s="26">
        <f>F35</f>
        <v>0</v>
      </c>
      <c r="G34" s="27">
        <f t="shared" si="1"/>
        <v>0</v>
      </c>
    </row>
    <row r="35" spans="1:7" s="23" customFormat="1" ht="60" hidden="1">
      <c r="A35" s="24" t="s">
        <v>51</v>
      </c>
      <c r="B35" s="25" t="s">
        <v>52</v>
      </c>
      <c r="C35" s="26">
        <v>0</v>
      </c>
      <c r="D35" s="26">
        <v>0</v>
      </c>
      <c r="E35" s="27">
        <f t="shared" si="0"/>
        <v>0</v>
      </c>
      <c r="F35" s="26">
        <v>0</v>
      </c>
      <c r="G35" s="27">
        <f t="shared" si="1"/>
        <v>0</v>
      </c>
    </row>
    <row r="36" spans="1:7" s="23" customFormat="1" ht="30">
      <c r="A36" s="24" t="s">
        <v>53</v>
      </c>
      <c r="B36" s="25" t="s">
        <v>54</v>
      </c>
      <c r="C36" s="26">
        <f>C37</f>
        <v>0</v>
      </c>
      <c r="D36" s="26">
        <f>D37</f>
        <v>0</v>
      </c>
      <c r="E36" s="27">
        <f t="shared" si="0"/>
        <v>0</v>
      </c>
      <c r="F36" s="26">
        <f>F37</f>
        <v>0</v>
      </c>
      <c r="G36" s="27">
        <f t="shared" si="1"/>
        <v>0</v>
      </c>
    </row>
    <row r="37" spans="1:7" s="23" customFormat="1" ht="45">
      <c r="A37" s="24" t="s">
        <v>129</v>
      </c>
      <c r="B37" s="25" t="s">
        <v>128</v>
      </c>
      <c r="C37" s="26">
        <f>C38</f>
        <v>0</v>
      </c>
      <c r="D37" s="26">
        <f>D38</f>
        <v>0</v>
      </c>
      <c r="E37" s="27">
        <f t="shared" si="0"/>
        <v>0</v>
      </c>
      <c r="F37" s="26">
        <f>F38</f>
        <v>0</v>
      </c>
      <c r="G37" s="27">
        <f t="shared" si="1"/>
        <v>0</v>
      </c>
    </row>
    <row r="38" spans="1:7" s="23" customFormat="1" ht="60" hidden="1">
      <c r="A38" s="24" t="s">
        <v>57</v>
      </c>
      <c r="B38" s="25" t="s">
        <v>58</v>
      </c>
      <c r="C38" s="26">
        <v>0</v>
      </c>
      <c r="D38" s="26">
        <v>0</v>
      </c>
      <c r="E38" s="27">
        <f t="shared" si="0"/>
        <v>0</v>
      </c>
      <c r="F38" s="26">
        <v>0</v>
      </c>
      <c r="G38" s="27">
        <f t="shared" si="1"/>
        <v>0</v>
      </c>
    </row>
    <row r="39" spans="1:7" s="23" customFormat="1" ht="30">
      <c r="A39" s="24" t="s">
        <v>59</v>
      </c>
      <c r="B39" s="25" t="s">
        <v>60</v>
      </c>
      <c r="C39" s="26">
        <v>0</v>
      </c>
      <c r="D39" s="26">
        <v>0</v>
      </c>
      <c r="E39" s="27">
        <f t="shared" si="0"/>
        <v>0</v>
      </c>
      <c r="F39" s="26">
        <v>0</v>
      </c>
      <c r="G39" s="27">
        <f t="shared" si="1"/>
        <v>0</v>
      </c>
    </row>
    <row r="40" spans="1:7" s="23" customFormat="1" ht="30">
      <c r="A40" s="24" t="s">
        <v>61</v>
      </c>
      <c r="B40" s="25" t="s">
        <v>62</v>
      </c>
      <c r="C40" s="26">
        <v>0</v>
      </c>
      <c r="D40" s="26">
        <v>0</v>
      </c>
      <c r="E40" s="27">
        <f t="shared" si="0"/>
        <v>0</v>
      </c>
      <c r="F40" s="26">
        <v>0</v>
      </c>
      <c r="G40" s="27">
        <f t="shared" si="1"/>
        <v>0</v>
      </c>
    </row>
    <row r="41" spans="1:7" s="23" customFormat="1" ht="30">
      <c r="A41" s="24" t="s">
        <v>130</v>
      </c>
      <c r="B41" s="25" t="s">
        <v>131</v>
      </c>
      <c r="C41" s="26">
        <v>0</v>
      </c>
      <c r="D41" s="26">
        <v>0</v>
      </c>
      <c r="E41" s="27">
        <f t="shared" si="0"/>
        <v>0</v>
      </c>
      <c r="F41" s="26">
        <v>0</v>
      </c>
      <c r="G41" s="27">
        <f t="shared" si="1"/>
        <v>0</v>
      </c>
    </row>
    <row r="42" spans="1:7" s="23" customFormat="1" ht="28.5">
      <c r="A42" s="19" t="s">
        <v>67</v>
      </c>
      <c r="B42" s="20" t="s">
        <v>68</v>
      </c>
      <c r="C42" s="21">
        <f>SUM(C43+C50)</f>
        <v>0</v>
      </c>
      <c r="D42" s="21">
        <f>SUM(D43+D50)</f>
        <v>0</v>
      </c>
      <c r="E42" s="22">
        <f t="shared" si="0"/>
        <v>0</v>
      </c>
      <c r="F42" s="21">
        <f>SUM(F43+F50)</f>
        <v>323247.8</v>
      </c>
      <c r="G42" s="22">
        <f t="shared" si="1"/>
        <v>323247.8</v>
      </c>
    </row>
    <row r="43" spans="1:7" s="23" customFormat="1" ht="15.75">
      <c r="A43" s="24" t="s">
        <v>69</v>
      </c>
      <c r="B43" s="25" t="s">
        <v>70</v>
      </c>
      <c r="C43" s="26">
        <f>C47+C44</f>
        <v>-2738917.1</v>
      </c>
      <c r="D43" s="26">
        <f>D47+D44</f>
        <v>-50000</v>
      </c>
      <c r="E43" s="27">
        <f t="shared" si="0"/>
        <v>-2788917.1</v>
      </c>
      <c r="F43" s="26">
        <f>F47+F44</f>
        <v>0</v>
      </c>
      <c r="G43" s="27">
        <f t="shared" si="1"/>
        <v>-2788917.1</v>
      </c>
    </row>
    <row r="44" spans="1:7" s="23" customFormat="1" ht="15.75">
      <c r="A44" s="24" t="s">
        <v>71</v>
      </c>
      <c r="B44" s="25" t="s">
        <v>72</v>
      </c>
      <c r="C44" s="26">
        <f>C45</f>
        <v>0</v>
      </c>
      <c r="D44" s="26">
        <f>D45</f>
        <v>0</v>
      </c>
      <c r="E44" s="27">
        <f t="shared" si="0"/>
        <v>0</v>
      </c>
      <c r="F44" s="26">
        <f>F45</f>
        <v>0</v>
      </c>
      <c r="G44" s="27">
        <f t="shared" si="1"/>
        <v>0</v>
      </c>
    </row>
    <row r="45" spans="1:7" s="23" customFormat="1" ht="30">
      <c r="A45" s="24" t="s">
        <v>73</v>
      </c>
      <c r="B45" s="25" t="s">
        <v>74</v>
      </c>
      <c r="C45" s="26">
        <f>C46</f>
        <v>0</v>
      </c>
      <c r="D45" s="26">
        <f>D46</f>
        <v>0</v>
      </c>
      <c r="E45" s="27">
        <f t="shared" si="0"/>
        <v>0</v>
      </c>
      <c r="F45" s="26">
        <f>F46</f>
        <v>0</v>
      </c>
      <c r="G45" s="27">
        <f t="shared" si="1"/>
        <v>0</v>
      </c>
    </row>
    <row r="46" spans="1:7" s="23" customFormat="1" ht="30">
      <c r="A46" s="24" t="s">
        <v>132</v>
      </c>
      <c r="B46" s="25" t="s">
        <v>133</v>
      </c>
      <c r="C46" s="26">
        <v>0</v>
      </c>
      <c r="D46" s="26">
        <v>0</v>
      </c>
      <c r="E46" s="27">
        <f t="shared" si="0"/>
        <v>0</v>
      </c>
      <c r="F46" s="26">
        <v>0</v>
      </c>
      <c r="G46" s="27">
        <f t="shared" si="1"/>
        <v>0</v>
      </c>
    </row>
    <row r="47" spans="1:7" s="23" customFormat="1" ht="15.75">
      <c r="A47" s="24" t="s">
        <v>77</v>
      </c>
      <c r="B47" s="25" t="s">
        <v>78</v>
      </c>
      <c r="C47" s="26">
        <f>C48</f>
        <v>-2738917.1</v>
      </c>
      <c r="D47" s="26">
        <f>D48</f>
        <v>-50000</v>
      </c>
      <c r="E47" s="27">
        <f t="shared" si="0"/>
        <v>-2788917.1</v>
      </c>
      <c r="F47" s="26">
        <f>F48</f>
        <v>0</v>
      </c>
      <c r="G47" s="27">
        <f t="shared" si="1"/>
        <v>-2788917.1</v>
      </c>
    </row>
    <row r="48" spans="1:7" s="23" customFormat="1" ht="15.75">
      <c r="A48" s="24" t="s">
        <v>79</v>
      </c>
      <c r="B48" s="25" t="s">
        <v>80</v>
      </c>
      <c r="C48" s="26">
        <f>C49</f>
        <v>-2738917.1</v>
      </c>
      <c r="D48" s="26">
        <f>D49</f>
        <v>-50000</v>
      </c>
      <c r="E48" s="27">
        <f t="shared" si="0"/>
        <v>-2788917.1</v>
      </c>
      <c r="F48" s="26">
        <f>F49</f>
        <v>0</v>
      </c>
      <c r="G48" s="27">
        <f t="shared" si="1"/>
        <v>-2788917.1</v>
      </c>
    </row>
    <row r="49" spans="1:7" s="23" customFormat="1" ht="30">
      <c r="A49" s="24" t="s">
        <v>81</v>
      </c>
      <c r="B49" s="25" t="s">
        <v>82</v>
      </c>
      <c r="C49" s="26">
        <v>-2738917.1</v>
      </c>
      <c r="D49" s="26">
        <v>-50000</v>
      </c>
      <c r="E49" s="27">
        <f t="shared" si="0"/>
        <v>-2788917.1</v>
      </c>
      <c r="F49" s="26"/>
      <c r="G49" s="27">
        <f t="shared" si="1"/>
        <v>-2788917.1</v>
      </c>
    </row>
    <row r="50" spans="1:7" s="23" customFormat="1" ht="15.75">
      <c r="A50" s="24" t="s">
        <v>83</v>
      </c>
      <c r="B50" s="25" t="s">
        <v>84</v>
      </c>
      <c r="C50" s="26">
        <f>C51+C54</f>
        <v>2738917.1</v>
      </c>
      <c r="D50" s="26">
        <f>D51+D54</f>
        <v>50000</v>
      </c>
      <c r="E50" s="27">
        <f t="shared" si="0"/>
        <v>2788917.1</v>
      </c>
      <c r="F50" s="26">
        <f>F51+F54</f>
        <v>323247.8</v>
      </c>
      <c r="G50" s="27">
        <f t="shared" si="1"/>
        <v>3112164.9</v>
      </c>
    </row>
    <row r="51" spans="1:7" s="23" customFormat="1" ht="15.75">
      <c r="A51" s="24" t="s">
        <v>85</v>
      </c>
      <c r="B51" s="25" t="s">
        <v>86</v>
      </c>
      <c r="C51" s="26">
        <f>C52</f>
        <v>0</v>
      </c>
      <c r="D51" s="26">
        <f>D52</f>
        <v>0</v>
      </c>
      <c r="E51" s="27">
        <f t="shared" si="0"/>
        <v>0</v>
      </c>
      <c r="F51" s="26">
        <f>F52</f>
        <v>0</v>
      </c>
      <c r="G51" s="27">
        <f t="shared" si="1"/>
        <v>0</v>
      </c>
    </row>
    <row r="52" spans="1:7" s="23" customFormat="1" ht="30">
      <c r="A52" s="24" t="s">
        <v>87</v>
      </c>
      <c r="B52" s="25" t="s">
        <v>88</v>
      </c>
      <c r="C52" s="26">
        <f>C53</f>
        <v>0</v>
      </c>
      <c r="D52" s="26">
        <f>D53</f>
        <v>0</v>
      </c>
      <c r="E52" s="27">
        <f t="shared" si="0"/>
        <v>0</v>
      </c>
      <c r="F52" s="26">
        <f>F53</f>
        <v>0</v>
      </c>
      <c r="G52" s="27">
        <f t="shared" si="1"/>
        <v>0</v>
      </c>
    </row>
    <row r="53" spans="1:7" s="23" customFormat="1" ht="30">
      <c r="A53" s="24" t="s">
        <v>134</v>
      </c>
      <c r="B53" s="25" t="s">
        <v>135</v>
      </c>
      <c r="C53" s="26">
        <v>0</v>
      </c>
      <c r="D53" s="26">
        <v>0</v>
      </c>
      <c r="E53" s="27">
        <f t="shared" si="0"/>
        <v>0</v>
      </c>
      <c r="F53" s="26">
        <v>0</v>
      </c>
      <c r="G53" s="27">
        <f t="shared" si="1"/>
        <v>0</v>
      </c>
    </row>
    <row r="54" spans="1:7" s="23" customFormat="1" ht="15.75">
      <c r="A54" s="24" t="s">
        <v>91</v>
      </c>
      <c r="B54" s="25" t="s">
        <v>92</v>
      </c>
      <c r="C54" s="26">
        <f>C55-C57</f>
        <v>2738917.1</v>
      </c>
      <c r="D54" s="26">
        <f>D55-D57</f>
        <v>50000</v>
      </c>
      <c r="E54" s="27">
        <f t="shared" si="0"/>
        <v>2788917.1</v>
      </c>
      <c r="F54" s="26">
        <f>F55-F57</f>
        <v>323247.8</v>
      </c>
      <c r="G54" s="27">
        <f t="shared" si="1"/>
        <v>3112164.9</v>
      </c>
    </row>
    <row r="55" spans="1:7" s="23" customFormat="1" ht="15.75">
      <c r="A55" s="24" t="s">
        <v>93</v>
      </c>
      <c r="B55" s="25" t="s">
        <v>94</v>
      </c>
      <c r="C55" s="26">
        <f>C56</f>
        <v>2738917.1</v>
      </c>
      <c r="D55" s="26">
        <f>D56</f>
        <v>50000</v>
      </c>
      <c r="E55" s="27">
        <f t="shared" si="0"/>
        <v>2788917.1</v>
      </c>
      <c r="F55" s="26">
        <f>F56</f>
        <v>323247.8</v>
      </c>
      <c r="G55" s="27">
        <f t="shared" si="1"/>
        <v>3112164.9</v>
      </c>
    </row>
    <row r="56" spans="1:7" s="23" customFormat="1" ht="30">
      <c r="A56" s="24" t="s">
        <v>95</v>
      </c>
      <c r="B56" s="25" t="s">
        <v>96</v>
      </c>
      <c r="C56" s="26">
        <v>2738917.1</v>
      </c>
      <c r="D56" s="26">
        <v>50000</v>
      </c>
      <c r="E56" s="27">
        <f t="shared" si="0"/>
        <v>2788917.1</v>
      </c>
      <c r="F56" s="26">
        <v>323247.8</v>
      </c>
      <c r="G56" s="27">
        <f t="shared" si="1"/>
        <v>3112164.9</v>
      </c>
    </row>
    <row r="57" spans="1:7" s="23" customFormat="1" ht="26.25" customHeight="1">
      <c r="A57" s="24" t="s">
        <v>91</v>
      </c>
      <c r="B57" s="25" t="s">
        <v>97</v>
      </c>
      <c r="C57" s="26">
        <f>SUM(C58)</f>
        <v>0</v>
      </c>
      <c r="D57" s="26">
        <f>SUM(D58)</f>
        <v>0</v>
      </c>
      <c r="E57" s="27">
        <f t="shared" si="0"/>
        <v>0</v>
      </c>
      <c r="F57" s="26">
        <f>SUM(F58)</f>
        <v>0</v>
      </c>
      <c r="G57" s="27">
        <f t="shared" si="1"/>
        <v>0</v>
      </c>
    </row>
    <row r="58" spans="1:7" s="23" customFormat="1" ht="30">
      <c r="A58" s="24" t="s">
        <v>98</v>
      </c>
      <c r="B58" s="25" t="s">
        <v>99</v>
      </c>
      <c r="C58" s="26">
        <v>0</v>
      </c>
      <c r="D58" s="26">
        <v>0</v>
      </c>
      <c r="E58" s="27">
        <f t="shared" si="0"/>
        <v>0</v>
      </c>
      <c r="F58" s="26">
        <v>0</v>
      </c>
      <c r="G58" s="27">
        <f t="shared" si="1"/>
        <v>0</v>
      </c>
    </row>
    <row r="59" spans="1:7" ht="15.75">
      <c r="A59" s="8" t="s">
        <v>100</v>
      </c>
      <c r="B59" s="4" t="s">
        <v>101</v>
      </c>
      <c r="C59" s="5">
        <f>C11+C42</f>
        <v>98817</v>
      </c>
      <c r="D59" s="5">
        <f>D11+D42</f>
        <v>0</v>
      </c>
      <c r="E59" s="15">
        <f t="shared" si="0"/>
        <v>98817</v>
      </c>
      <c r="F59" s="5">
        <f>F11+F42</f>
        <v>323247.8</v>
      </c>
      <c r="G59" s="15">
        <f t="shared" si="1"/>
        <v>422064.8</v>
      </c>
    </row>
    <row r="62" spans="1:3" ht="90.75" customHeight="1" hidden="1">
      <c r="A62" s="10" t="s">
        <v>103</v>
      </c>
      <c r="B62" s="10"/>
      <c r="C62" s="10"/>
    </row>
    <row r="63" ht="15" hidden="1"/>
    <row r="64" ht="15" hidden="1"/>
    <row r="65" ht="15" hidden="1">
      <c r="A65" s="12" t="s">
        <v>105</v>
      </c>
    </row>
    <row r="66" ht="15" hidden="1">
      <c r="A66" s="12" t="s">
        <v>106</v>
      </c>
    </row>
    <row r="67" ht="15" hidden="1">
      <c r="A67" s="13" t="s">
        <v>104</v>
      </c>
    </row>
    <row r="68" ht="15.75">
      <c r="A68" s="10" t="s">
        <v>136</v>
      </c>
    </row>
    <row r="69" spans="1:7" ht="15.75">
      <c r="A69" s="10" t="s">
        <v>137</v>
      </c>
      <c r="G69" s="10" t="s">
        <v>138</v>
      </c>
    </row>
    <row r="70" ht="219.75" customHeight="1"/>
    <row r="71" ht="15">
      <c r="A71" s="13" t="s">
        <v>106</v>
      </c>
    </row>
    <row r="72" ht="15">
      <c r="A72" s="13" t="s">
        <v>104</v>
      </c>
    </row>
    <row r="73" ht="15">
      <c r="A73" s="13" t="s">
        <v>139</v>
      </c>
    </row>
  </sheetData>
  <sheetProtection/>
  <mergeCells count="8">
    <mergeCell ref="A6:G7"/>
    <mergeCell ref="F8:F9"/>
    <mergeCell ref="G8:G9"/>
    <mergeCell ref="A8:A9"/>
    <mergeCell ref="B8:B9"/>
    <mergeCell ref="C8:C9"/>
    <mergeCell ref="D8:D9"/>
    <mergeCell ref="E8:E9"/>
  </mergeCells>
  <printOptions/>
  <pageMargins left="0.7086614173228347" right="0.2" top="0.31" bottom="0.42" header="0.31496062992125984" footer="0.31496062992125984"/>
  <pageSetup fitToHeight="2" fitToWidth="1" horizontalDpi="180" verticalDpi="18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PageLayoutView="0" workbookViewId="0" topLeftCell="A46">
      <selection activeCell="A6" sqref="A6:C7"/>
    </sheetView>
  </sheetViews>
  <sheetFormatPr defaultColWidth="9.140625" defaultRowHeight="15"/>
  <cols>
    <col min="1" max="1" width="59.421875" style="0" customWidth="1"/>
    <col min="2" max="2" width="31.28125" style="0" customWidth="1"/>
    <col min="3" max="3" width="24.7109375" style="0" customWidth="1"/>
  </cols>
  <sheetData>
    <row r="1" spans="3:5" ht="15.75">
      <c r="C1" s="14" t="s">
        <v>110</v>
      </c>
      <c r="D1" s="16"/>
      <c r="E1" s="17"/>
    </row>
    <row r="2" spans="3:5" ht="15.75">
      <c r="C2" s="14" t="s">
        <v>108</v>
      </c>
      <c r="D2" s="16"/>
      <c r="E2" s="17"/>
    </row>
    <row r="3" spans="3:5" ht="15.75">
      <c r="C3" s="14" t="s">
        <v>109</v>
      </c>
      <c r="D3" s="16"/>
      <c r="E3" s="17"/>
    </row>
    <row r="4" spans="3:5" ht="15.75">
      <c r="C4" s="14" t="s">
        <v>107</v>
      </c>
      <c r="D4" s="14"/>
      <c r="E4" s="14"/>
    </row>
    <row r="5" spans="2:5" ht="15.75">
      <c r="B5" s="11"/>
      <c r="C5" s="11"/>
      <c r="D5" s="11"/>
      <c r="E5" s="11"/>
    </row>
    <row r="6" spans="1:5" ht="15.75">
      <c r="A6" s="51" t="s">
        <v>111</v>
      </c>
      <c r="B6" s="52"/>
      <c r="C6" s="52"/>
      <c r="D6" s="11"/>
      <c r="E6" s="11"/>
    </row>
    <row r="7" spans="1:3" ht="44.25" customHeight="1">
      <c r="A7" s="52"/>
      <c r="B7" s="52"/>
      <c r="C7" s="52"/>
    </row>
    <row r="8" spans="1:3" ht="15" customHeight="1">
      <c r="A8" s="48" t="s">
        <v>0</v>
      </c>
      <c r="B8" s="49" t="s">
        <v>1</v>
      </c>
      <c r="C8" s="50" t="s">
        <v>102</v>
      </c>
    </row>
    <row r="9" spans="1:3" ht="29.25" customHeight="1">
      <c r="A9" s="46"/>
      <c r="B9" s="47"/>
      <c r="C9" s="43"/>
    </row>
    <row r="10" spans="1:3" ht="12" customHeight="1">
      <c r="A10" s="1">
        <v>1</v>
      </c>
      <c r="B10" s="2">
        <v>2</v>
      </c>
      <c r="C10" s="3" t="s">
        <v>2</v>
      </c>
    </row>
    <row r="11" spans="1:3" ht="32.25" customHeight="1">
      <c r="A11" s="8" t="s">
        <v>3</v>
      </c>
      <c r="B11" s="4" t="s">
        <v>4</v>
      </c>
      <c r="C11" s="5">
        <f>SUM(C18+C23)</f>
        <v>98817</v>
      </c>
    </row>
    <row r="12" spans="1:3" ht="45" customHeight="1">
      <c r="A12" s="8" t="s">
        <v>5</v>
      </c>
      <c r="B12" s="4" t="s">
        <v>6</v>
      </c>
      <c r="C12" s="5">
        <f>C13</f>
        <v>0</v>
      </c>
    </row>
    <row r="13" spans="1:3" ht="45.75" customHeight="1">
      <c r="A13" s="9" t="s">
        <v>7</v>
      </c>
      <c r="B13" s="6" t="s">
        <v>8</v>
      </c>
      <c r="C13" s="7">
        <f>C14</f>
        <v>0</v>
      </c>
    </row>
    <row r="14" spans="1:3" ht="46.5" customHeight="1">
      <c r="A14" s="9" t="s">
        <v>9</v>
      </c>
      <c r="B14" s="6" t="s">
        <v>10</v>
      </c>
      <c r="C14" s="7">
        <v>0</v>
      </c>
    </row>
    <row r="15" spans="1:3" ht="28.5">
      <c r="A15" s="8" t="s">
        <v>11</v>
      </c>
      <c r="B15" s="4" t="s">
        <v>12</v>
      </c>
      <c r="C15" s="5">
        <f>C16</f>
        <v>0</v>
      </c>
    </row>
    <row r="16" spans="1:3" ht="30.75" customHeight="1">
      <c r="A16" s="9" t="s">
        <v>13</v>
      </c>
      <c r="B16" s="6" t="s">
        <v>14</v>
      </c>
      <c r="C16" s="7">
        <f>C17</f>
        <v>0</v>
      </c>
    </row>
    <row r="17" spans="1:3" ht="48" customHeight="1">
      <c r="A17" s="9" t="s">
        <v>15</v>
      </c>
      <c r="B17" s="6" t="s">
        <v>16</v>
      </c>
      <c r="C17" s="7">
        <v>0</v>
      </c>
    </row>
    <row r="18" spans="1:3" ht="36" customHeight="1">
      <c r="A18" s="8" t="s">
        <v>17</v>
      </c>
      <c r="B18" s="4" t="s">
        <v>18</v>
      </c>
      <c r="C18" s="5">
        <f>C19+C21</f>
        <v>98817</v>
      </c>
    </row>
    <row r="19" spans="1:3" ht="45.75" customHeight="1">
      <c r="A19" s="9" t="s">
        <v>19</v>
      </c>
      <c r="B19" s="6" t="s">
        <v>20</v>
      </c>
      <c r="C19" s="7">
        <f>C20</f>
        <v>148817</v>
      </c>
    </row>
    <row r="20" spans="1:3" ht="29.25" customHeight="1">
      <c r="A20" s="9" t="s">
        <v>21</v>
      </c>
      <c r="B20" s="6" t="s">
        <v>22</v>
      </c>
      <c r="C20" s="7">
        <v>148817</v>
      </c>
    </row>
    <row r="21" spans="1:3" ht="45" customHeight="1">
      <c r="A21" s="9" t="s">
        <v>23</v>
      </c>
      <c r="B21" s="6" t="s">
        <v>24</v>
      </c>
      <c r="C21" s="7">
        <f>SUM(C22)</f>
        <v>-50000</v>
      </c>
    </row>
    <row r="22" spans="1:3" ht="47.25" customHeight="1">
      <c r="A22" s="9" t="s">
        <v>25</v>
      </c>
      <c r="B22" s="6" t="s">
        <v>26</v>
      </c>
      <c r="C22" s="7">
        <v>-50000</v>
      </c>
    </row>
    <row r="23" spans="1:3" ht="30" customHeight="1">
      <c r="A23" s="8" t="s">
        <v>27</v>
      </c>
      <c r="B23" s="4" t="s">
        <v>28</v>
      </c>
      <c r="C23" s="5">
        <f>C24+C27+C30</f>
        <v>0</v>
      </c>
    </row>
    <row r="24" spans="1:3" ht="30.75" customHeight="1">
      <c r="A24" s="9" t="s">
        <v>29</v>
      </c>
      <c r="B24" s="6" t="s">
        <v>30</v>
      </c>
      <c r="C24" s="7">
        <f>C25</f>
        <v>0</v>
      </c>
    </row>
    <row r="25" spans="1:3" ht="45.75" customHeight="1">
      <c r="A25" s="9" t="s">
        <v>31</v>
      </c>
      <c r="B25" s="6" t="s">
        <v>32</v>
      </c>
      <c r="C25" s="7">
        <f>C26</f>
        <v>0</v>
      </c>
    </row>
    <row r="26" spans="1:3" ht="46.5" customHeight="1">
      <c r="A26" s="9" t="s">
        <v>33</v>
      </c>
      <c r="B26" s="6" t="s">
        <v>34</v>
      </c>
      <c r="C26" s="7">
        <v>0</v>
      </c>
    </row>
    <row r="27" spans="1:3" ht="33.75" customHeight="1">
      <c r="A27" s="9" t="s">
        <v>35</v>
      </c>
      <c r="B27" s="6" t="s">
        <v>36</v>
      </c>
      <c r="C27" s="7">
        <f>C28</f>
        <v>0</v>
      </c>
    </row>
    <row r="28" spans="1:3" ht="90" customHeight="1">
      <c r="A28" s="9" t="s">
        <v>37</v>
      </c>
      <c r="B28" s="6" t="s">
        <v>38</v>
      </c>
      <c r="C28" s="7">
        <f>C29</f>
        <v>0</v>
      </c>
    </row>
    <row r="29" spans="1:3" ht="96.75" customHeight="1">
      <c r="A29" s="9" t="s">
        <v>39</v>
      </c>
      <c r="B29" s="6" t="s">
        <v>40</v>
      </c>
      <c r="C29" s="7">
        <v>0</v>
      </c>
    </row>
    <row r="30" spans="1:3" ht="31.5" customHeight="1">
      <c r="A30" s="9" t="s">
        <v>41</v>
      </c>
      <c r="B30" s="6" t="s">
        <v>42</v>
      </c>
      <c r="C30" s="7">
        <f>C31+C36</f>
        <v>0</v>
      </c>
    </row>
    <row r="31" spans="1:3" ht="30">
      <c r="A31" s="9" t="s">
        <v>43</v>
      </c>
      <c r="B31" s="6" t="s">
        <v>44</v>
      </c>
      <c r="C31" s="7">
        <f>C32+C34</f>
        <v>0</v>
      </c>
    </row>
    <row r="32" spans="1:3" ht="30">
      <c r="A32" s="9" t="s">
        <v>45</v>
      </c>
      <c r="B32" s="6" t="s">
        <v>46</v>
      </c>
      <c r="C32" s="7">
        <f>C33</f>
        <v>0</v>
      </c>
    </row>
    <row r="33" spans="1:3" ht="45">
      <c r="A33" s="9" t="s">
        <v>47</v>
      </c>
      <c r="B33" s="6" t="s">
        <v>48</v>
      </c>
      <c r="C33" s="7">
        <v>0</v>
      </c>
    </row>
    <row r="34" spans="1:3" ht="45">
      <c r="A34" s="9" t="s">
        <v>49</v>
      </c>
      <c r="B34" s="6" t="s">
        <v>50</v>
      </c>
      <c r="C34" s="7">
        <f>C35</f>
        <v>0</v>
      </c>
    </row>
    <row r="35" spans="1:3" ht="60">
      <c r="A35" s="9" t="s">
        <v>51</v>
      </c>
      <c r="B35" s="6" t="s">
        <v>52</v>
      </c>
      <c r="C35" s="7">
        <v>0</v>
      </c>
    </row>
    <row r="36" spans="1:3" ht="30">
      <c r="A36" s="9" t="s">
        <v>53</v>
      </c>
      <c r="B36" s="6" t="s">
        <v>54</v>
      </c>
      <c r="C36" s="7">
        <f>C37</f>
        <v>0</v>
      </c>
    </row>
    <row r="37" spans="1:3" ht="45">
      <c r="A37" s="9" t="s">
        <v>55</v>
      </c>
      <c r="B37" s="6" t="s">
        <v>56</v>
      </c>
      <c r="C37" s="7">
        <f>C38</f>
        <v>0</v>
      </c>
    </row>
    <row r="38" spans="1:3" ht="60">
      <c r="A38" s="9" t="s">
        <v>57</v>
      </c>
      <c r="B38" s="6" t="s">
        <v>58</v>
      </c>
      <c r="C38" s="7">
        <v>0</v>
      </c>
    </row>
    <row r="39" spans="1:3" ht="30">
      <c r="A39" s="9" t="s">
        <v>59</v>
      </c>
      <c r="B39" s="6" t="s">
        <v>60</v>
      </c>
      <c r="C39" s="7">
        <v>0</v>
      </c>
    </row>
    <row r="40" spans="1:3" ht="30">
      <c r="A40" s="9" t="s">
        <v>61</v>
      </c>
      <c r="B40" s="6" t="s">
        <v>62</v>
      </c>
      <c r="C40" s="7">
        <v>0</v>
      </c>
    </row>
    <row r="41" spans="1:3" ht="15.75">
      <c r="A41" s="9" t="s">
        <v>63</v>
      </c>
      <c r="B41" s="6" t="s">
        <v>64</v>
      </c>
      <c r="C41" s="7">
        <v>0</v>
      </c>
    </row>
    <row r="42" spans="1:3" ht="30">
      <c r="A42" s="9" t="s">
        <v>65</v>
      </c>
      <c r="B42" s="6" t="s">
        <v>66</v>
      </c>
      <c r="C42" s="7">
        <v>0</v>
      </c>
    </row>
    <row r="43" spans="1:3" ht="28.5">
      <c r="A43" s="8" t="s">
        <v>67</v>
      </c>
      <c r="B43" s="4" t="s">
        <v>68</v>
      </c>
      <c r="C43" s="5">
        <f>SUM(C44+C51)</f>
        <v>0</v>
      </c>
    </row>
    <row r="44" spans="1:3" ht="15.75">
      <c r="A44" s="9" t="s">
        <v>69</v>
      </c>
      <c r="B44" s="6" t="s">
        <v>70</v>
      </c>
      <c r="C44" s="7">
        <f>C48+C45</f>
        <v>-2788917.1</v>
      </c>
    </row>
    <row r="45" spans="1:3" ht="15.75">
      <c r="A45" s="9" t="s">
        <v>71</v>
      </c>
      <c r="B45" s="6" t="s">
        <v>72</v>
      </c>
      <c r="C45" s="7">
        <f>C46</f>
        <v>0</v>
      </c>
    </row>
    <row r="46" spans="1:3" ht="30">
      <c r="A46" s="9" t="s">
        <v>73</v>
      </c>
      <c r="B46" s="6" t="s">
        <v>74</v>
      </c>
      <c r="C46" s="7">
        <f>C47</f>
        <v>0</v>
      </c>
    </row>
    <row r="47" spans="1:3" ht="30">
      <c r="A47" s="9" t="s">
        <v>75</v>
      </c>
      <c r="B47" s="6" t="s">
        <v>76</v>
      </c>
      <c r="C47" s="7">
        <v>0</v>
      </c>
    </row>
    <row r="48" spans="1:3" ht="15.75">
      <c r="A48" s="9" t="s">
        <v>77</v>
      </c>
      <c r="B48" s="6" t="s">
        <v>78</v>
      </c>
      <c r="C48" s="7">
        <f>C49</f>
        <v>-2788917.1</v>
      </c>
    </row>
    <row r="49" spans="1:3" ht="15.75">
      <c r="A49" s="9" t="s">
        <v>79</v>
      </c>
      <c r="B49" s="6" t="s">
        <v>80</v>
      </c>
      <c r="C49" s="7">
        <f>C50</f>
        <v>-2788917.1</v>
      </c>
    </row>
    <row r="50" spans="1:3" ht="30">
      <c r="A50" s="9" t="s">
        <v>81</v>
      </c>
      <c r="B50" s="6" t="s">
        <v>82</v>
      </c>
      <c r="C50" s="7">
        <v>-2788917.1</v>
      </c>
    </row>
    <row r="51" spans="1:3" ht="15.75">
      <c r="A51" s="9" t="s">
        <v>83</v>
      </c>
      <c r="B51" s="6" t="s">
        <v>84</v>
      </c>
      <c r="C51" s="7">
        <f>C52+C55</f>
        <v>2788917.1</v>
      </c>
    </row>
    <row r="52" spans="1:3" ht="15.75">
      <c r="A52" s="9" t="s">
        <v>85</v>
      </c>
      <c r="B52" s="6" t="s">
        <v>86</v>
      </c>
      <c r="C52" s="7">
        <f>C53</f>
        <v>0</v>
      </c>
    </row>
    <row r="53" spans="1:3" ht="30">
      <c r="A53" s="9" t="s">
        <v>87</v>
      </c>
      <c r="B53" s="6" t="s">
        <v>88</v>
      </c>
      <c r="C53" s="7">
        <f>C54</f>
        <v>0</v>
      </c>
    </row>
    <row r="54" spans="1:3" ht="30">
      <c r="A54" s="9" t="s">
        <v>89</v>
      </c>
      <c r="B54" s="6" t="s">
        <v>90</v>
      </c>
      <c r="C54" s="7">
        <v>0</v>
      </c>
    </row>
    <row r="55" spans="1:3" ht="15.75">
      <c r="A55" s="9" t="s">
        <v>91</v>
      </c>
      <c r="B55" s="6" t="s">
        <v>92</v>
      </c>
      <c r="C55" s="7">
        <f>C56-C58</f>
        <v>2788917.1</v>
      </c>
    </row>
    <row r="56" spans="1:3" ht="15.75">
      <c r="A56" s="9" t="s">
        <v>93</v>
      </c>
      <c r="B56" s="6" t="s">
        <v>94</v>
      </c>
      <c r="C56" s="7">
        <f>C57</f>
        <v>2788917.1</v>
      </c>
    </row>
    <row r="57" spans="1:3" ht="30">
      <c r="A57" s="9" t="s">
        <v>95</v>
      </c>
      <c r="B57" s="6" t="s">
        <v>96</v>
      </c>
      <c r="C57" s="7">
        <v>2788917.1</v>
      </c>
    </row>
    <row r="58" spans="1:3" ht="26.25" customHeight="1">
      <c r="A58" s="9" t="s">
        <v>91</v>
      </c>
      <c r="B58" s="6" t="s">
        <v>97</v>
      </c>
      <c r="C58" s="7">
        <f>SUM(C59)</f>
        <v>0</v>
      </c>
    </row>
    <row r="59" spans="1:3" ht="30">
      <c r="A59" s="9" t="s">
        <v>98</v>
      </c>
      <c r="B59" s="6" t="s">
        <v>99</v>
      </c>
      <c r="C59" s="7">
        <v>0</v>
      </c>
    </row>
    <row r="60" spans="1:3" ht="15.75">
      <c r="A60" s="8" t="s">
        <v>100</v>
      </c>
      <c r="B60" s="4" t="s">
        <v>101</v>
      </c>
      <c r="C60" s="5">
        <f>C11+C43</f>
        <v>98817</v>
      </c>
    </row>
    <row r="63" spans="1:3" ht="90.75" customHeight="1">
      <c r="A63" s="10" t="s">
        <v>103</v>
      </c>
      <c r="B63" s="10"/>
      <c r="C63" s="10"/>
    </row>
    <row r="66" ht="15">
      <c r="A66" s="12" t="s">
        <v>105</v>
      </c>
    </row>
    <row r="67" ht="15">
      <c r="A67" s="12" t="s">
        <v>106</v>
      </c>
    </row>
    <row r="68" ht="15">
      <c r="A68" s="13" t="s">
        <v>104</v>
      </c>
    </row>
  </sheetData>
  <sheetProtection/>
  <mergeCells count="4">
    <mergeCell ref="A8:A9"/>
    <mergeCell ref="B8:B9"/>
    <mergeCell ref="C8:C9"/>
    <mergeCell ref="A6:C7"/>
  </mergeCells>
  <printOptions/>
  <pageMargins left="0.7086614173228347" right="0.7086614173228347" top="0.7480314960629921" bottom="0.7480314960629921" header="0.31496062992125984" footer="0.31496062992125984"/>
  <pageSetup fitToHeight="2" fitToWidth="1" horizontalDpi="180" verticalDpi="18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PageLayoutView="0" workbookViewId="0" topLeftCell="C1">
      <selection activeCell="H4" sqref="H4:K4"/>
    </sheetView>
  </sheetViews>
  <sheetFormatPr defaultColWidth="9.140625" defaultRowHeight="15"/>
  <cols>
    <col min="1" max="1" width="59.421875" style="0" customWidth="1"/>
    <col min="2" max="2" width="24.421875" style="0" customWidth="1"/>
    <col min="3" max="3" width="18.28125" style="0" customWidth="1"/>
    <col min="4" max="4" width="14.8515625" style="0" hidden="1" customWidth="1"/>
    <col min="5" max="5" width="13.421875" style="0" hidden="1" customWidth="1"/>
    <col min="6" max="6" width="15.57421875" style="0" hidden="1" customWidth="1"/>
    <col min="7" max="7" width="17.140625" style="0" customWidth="1"/>
    <col min="8" max="8" width="12.8515625" style="0" customWidth="1"/>
    <col min="9" max="9" width="16.28125" style="0" customWidth="1"/>
  </cols>
  <sheetData>
    <row r="1" spans="3:9" ht="15.75">
      <c r="C1" s="14"/>
      <c r="E1" s="17"/>
      <c r="F1" s="17"/>
      <c r="H1" s="53" t="s">
        <v>151</v>
      </c>
      <c r="I1" s="53"/>
    </row>
    <row r="2" spans="3:10" ht="15.75">
      <c r="C2" s="14"/>
      <c r="E2" s="17"/>
      <c r="H2" s="53" t="s">
        <v>108</v>
      </c>
      <c r="I2" s="53"/>
      <c r="J2" s="53"/>
    </row>
    <row r="3" spans="3:10" ht="15.75">
      <c r="C3" s="14"/>
      <c r="E3" s="17"/>
      <c r="H3" s="53" t="s">
        <v>109</v>
      </c>
      <c r="I3" s="53"/>
      <c r="J3" s="53"/>
    </row>
    <row r="4" spans="3:11" ht="15.75">
      <c r="C4" s="14"/>
      <c r="E4" s="14"/>
      <c r="H4" s="53" t="s">
        <v>152</v>
      </c>
      <c r="I4" s="53"/>
      <c r="J4" s="53"/>
      <c r="K4" s="53"/>
    </row>
    <row r="5" spans="2:5" ht="15" customHeight="1">
      <c r="B5" s="11"/>
      <c r="C5" s="11"/>
      <c r="D5" s="11"/>
      <c r="E5" s="11"/>
    </row>
    <row r="6" spans="1:7" ht="15" customHeight="1" hidden="1">
      <c r="A6" s="44" t="s">
        <v>140</v>
      </c>
      <c r="B6" s="44"/>
      <c r="C6" s="44"/>
      <c r="D6" s="44"/>
      <c r="E6" s="44"/>
      <c r="F6" s="44"/>
      <c r="G6" s="44"/>
    </row>
    <row r="7" spans="1:7" ht="44.25" customHeight="1">
      <c r="A7" s="45"/>
      <c r="B7" s="45"/>
      <c r="C7" s="45"/>
      <c r="D7" s="45"/>
      <c r="E7" s="45"/>
      <c r="F7" s="45"/>
      <c r="G7" s="45"/>
    </row>
    <row r="8" spans="1:9" ht="15" customHeight="1">
      <c r="A8" s="46" t="s">
        <v>0</v>
      </c>
      <c r="B8" s="47" t="s">
        <v>1</v>
      </c>
      <c r="C8" s="43" t="s">
        <v>102</v>
      </c>
      <c r="D8" s="43" t="s">
        <v>112</v>
      </c>
      <c r="E8" s="43" t="s">
        <v>117</v>
      </c>
      <c r="F8" s="43" t="s">
        <v>141</v>
      </c>
      <c r="G8" s="43" t="s">
        <v>150</v>
      </c>
      <c r="H8" s="43" t="s">
        <v>149</v>
      </c>
      <c r="I8" s="43" t="s">
        <v>148</v>
      </c>
    </row>
    <row r="9" spans="1:9" ht="50.25" customHeight="1">
      <c r="A9" s="46"/>
      <c r="B9" s="47"/>
      <c r="C9" s="43"/>
      <c r="D9" s="43"/>
      <c r="E9" s="43"/>
      <c r="F9" s="43"/>
      <c r="G9" s="43"/>
      <c r="H9" s="43"/>
      <c r="I9" s="43"/>
    </row>
    <row r="10" spans="1:9" s="31" customFormat="1" ht="12" customHeight="1">
      <c r="A10" s="28">
        <v>1</v>
      </c>
      <c r="B10" s="29">
        <v>2</v>
      </c>
      <c r="C10" s="30" t="s">
        <v>2</v>
      </c>
      <c r="E10" s="32">
        <v>3</v>
      </c>
      <c r="F10" s="32">
        <v>4</v>
      </c>
      <c r="G10" s="32">
        <v>4</v>
      </c>
      <c r="H10" s="32">
        <v>5</v>
      </c>
      <c r="I10" s="32">
        <v>6</v>
      </c>
    </row>
    <row r="11" spans="1:9" ht="32.25" customHeight="1">
      <c r="A11" s="8" t="s">
        <v>3</v>
      </c>
      <c r="B11" s="39" t="s">
        <v>4</v>
      </c>
      <c r="C11" s="5">
        <f>SUM(C18+C23)</f>
        <v>98817</v>
      </c>
      <c r="D11" s="5">
        <f>SUM(D18+D23)</f>
        <v>0</v>
      </c>
      <c r="E11" s="15">
        <f>SUM(C11:D11)</f>
        <v>98817</v>
      </c>
      <c r="F11" s="5">
        <f>SUM(F18+F23)</f>
        <v>0</v>
      </c>
      <c r="G11" s="15">
        <v>97317</v>
      </c>
      <c r="H11" s="15">
        <f>SUM(H18+H23)</f>
        <v>1317</v>
      </c>
      <c r="I11" s="15">
        <f aca="true" t="shared" si="0" ref="I11:I58">SUM(G11+H11)</f>
        <v>98634</v>
      </c>
    </row>
    <row r="12" spans="1:9" ht="45" customHeight="1">
      <c r="A12" s="8" t="s">
        <v>5</v>
      </c>
      <c r="B12" s="39" t="s">
        <v>6</v>
      </c>
      <c r="C12" s="5">
        <f>C13</f>
        <v>0</v>
      </c>
      <c r="D12" s="5">
        <f>D13</f>
        <v>0</v>
      </c>
      <c r="E12" s="15">
        <f aca="true" t="shared" si="1" ref="E12:E59">SUM(C12:D12)</f>
        <v>0</v>
      </c>
      <c r="F12" s="5">
        <f>F13</f>
        <v>0</v>
      </c>
      <c r="G12" s="15">
        <f aca="true" t="shared" si="2" ref="G12:G59">SUM(E12+F12)</f>
        <v>0</v>
      </c>
      <c r="H12" s="18">
        <f>SUM(H13)</f>
        <v>0</v>
      </c>
      <c r="I12" s="15">
        <f t="shared" si="0"/>
        <v>0</v>
      </c>
    </row>
    <row r="13" spans="1:9" ht="45.75" customHeight="1">
      <c r="A13" s="9" t="s">
        <v>118</v>
      </c>
      <c r="B13" s="40" t="s">
        <v>122</v>
      </c>
      <c r="C13" s="7">
        <f>C14</f>
        <v>0</v>
      </c>
      <c r="D13" s="7">
        <f>D14</f>
        <v>0</v>
      </c>
      <c r="E13" s="15">
        <f t="shared" si="1"/>
        <v>0</v>
      </c>
      <c r="F13" s="7">
        <f>F14</f>
        <v>0</v>
      </c>
      <c r="G13" s="18">
        <f t="shared" si="2"/>
        <v>0</v>
      </c>
      <c r="H13" s="18">
        <f>SUM(H14)</f>
        <v>0</v>
      </c>
      <c r="I13" s="15">
        <f t="shared" si="0"/>
        <v>0</v>
      </c>
    </row>
    <row r="14" spans="1:9" ht="46.5" customHeight="1">
      <c r="A14" s="9" t="s">
        <v>119</v>
      </c>
      <c r="B14" s="40" t="s">
        <v>120</v>
      </c>
      <c r="C14" s="7">
        <v>0</v>
      </c>
      <c r="D14" s="7">
        <v>0</v>
      </c>
      <c r="E14" s="15">
        <f t="shared" si="1"/>
        <v>0</v>
      </c>
      <c r="F14" s="7">
        <v>0</v>
      </c>
      <c r="G14" s="18">
        <f t="shared" si="2"/>
        <v>0</v>
      </c>
      <c r="H14" s="18"/>
      <c r="I14" s="15">
        <f t="shared" si="0"/>
        <v>0</v>
      </c>
    </row>
    <row r="15" spans="1:9" ht="28.5">
      <c r="A15" s="8" t="s">
        <v>11</v>
      </c>
      <c r="B15" s="39" t="s">
        <v>12</v>
      </c>
      <c r="C15" s="5">
        <f>C16</f>
        <v>0</v>
      </c>
      <c r="D15" s="5">
        <f>D16</f>
        <v>0</v>
      </c>
      <c r="E15" s="15">
        <f t="shared" si="1"/>
        <v>0</v>
      </c>
      <c r="F15" s="5">
        <f>F16</f>
        <v>0</v>
      </c>
      <c r="G15" s="15">
        <f t="shared" si="2"/>
        <v>0</v>
      </c>
      <c r="H15" s="18">
        <f>SUM(H16+H17)</f>
        <v>0</v>
      </c>
      <c r="I15" s="15">
        <f t="shared" si="0"/>
        <v>0</v>
      </c>
    </row>
    <row r="16" spans="1:9" ht="30.75" customHeight="1">
      <c r="A16" s="9" t="s">
        <v>121</v>
      </c>
      <c r="B16" s="40" t="s">
        <v>123</v>
      </c>
      <c r="C16" s="7">
        <f>C17</f>
        <v>0</v>
      </c>
      <c r="D16" s="7">
        <f>D17</f>
        <v>0</v>
      </c>
      <c r="E16" s="15">
        <f t="shared" si="1"/>
        <v>0</v>
      </c>
      <c r="F16" s="7">
        <f>F17</f>
        <v>0</v>
      </c>
      <c r="G16" s="18">
        <v>50000</v>
      </c>
      <c r="H16" s="18"/>
      <c r="I16" s="15">
        <f t="shared" si="0"/>
        <v>50000</v>
      </c>
    </row>
    <row r="17" spans="1:9" ht="39" customHeight="1">
      <c r="A17" s="9" t="s">
        <v>124</v>
      </c>
      <c r="B17" s="40" t="s">
        <v>125</v>
      </c>
      <c r="C17" s="7">
        <v>0</v>
      </c>
      <c r="D17" s="7">
        <v>0</v>
      </c>
      <c r="E17" s="15">
        <f t="shared" si="1"/>
        <v>0</v>
      </c>
      <c r="F17" s="7">
        <v>0</v>
      </c>
      <c r="G17" s="18">
        <v>-50000</v>
      </c>
      <c r="H17" s="18"/>
      <c r="I17" s="15">
        <f t="shared" si="0"/>
        <v>-50000</v>
      </c>
    </row>
    <row r="18" spans="1:9" s="23" customFormat="1" ht="36" customHeight="1">
      <c r="A18" s="19" t="s">
        <v>17</v>
      </c>
      <c r="B18" s="41" t="s">
        <v>18</v>
      </c>
      <c r="C18" s="21">
        <f>C19+C21</f>
        <v>98817</v>
      </c>
      <c r="D18" s="21">
        <f>D19+D21</f>
        <v>0</v>
      </c>
      <c r="E18" s="22">
        <f t="shared" si="1"/>
        <v>98817</v>
      </c>
      <c r="F18" s="21">
        <f>F19+F21</f>
        <v>0</v>
      </c>
      <c r="G18" s="22">
        <v>97317</v>
      </c>
      <c r="H18" s="22">
        <f>SUM(H19+H21)</f>
        <v>1317</v>
      </c>
      <c r="I18" s="15">
        <f t="shared" si="0"/>
        <v>98634</v>
      </c>
    </row>
    <row r="19" spans="1:9" s="23" customFormat="1" ht="45.75" customHeight="1">
      <c r="A19" s="24" t="s">
        <v>19</v>
      </c>
      <c r="B19" s="42" t="s">
        <v>20</v>
      </c>
      <c r="C19" s="21">
        <f>C20</f>
        <v>98817</v>
      </c>
      <c r="D19" s="21">
        <f>D20</f>
        <v>50000</v>
      </c>
      <c r="E19" s="22">
        <f t="shared" si="1"/>
        <v>148817</v>
      </c>
      <c r="F19" s="21">
        <f>F20</f>
        <v>0</v>
      </c>
      <c r="G19" s="22">
        <v>147317</v>
      </c>
      <c r="H19" s="22">
        <v>1317</v>
      </c>
      <c r="I19" s="15">
        <f t="shared" si="0"/>
        <v>148634</v>
      </c>
    </row>
    <row r="20" spans="1:9" s="23" customFormat="1" ht="29.25" customHeight="1">
      <c r="A20" s="24" t="s">
        <v>113</v>
      </c>
      <c r="B20" s="42" t="s">
        <v>114</v>
      </c>
      <c r="C20" s="26">
        <v>98817</v>
      </c>
      <c r="D20" s="26">
        <v>50000</v>
      </c>
      <c r="E20" s="27">
        <f t="shared" si="1"/>
        <v>148817</v>
      </c>
      <c r="F20" s="26"/>
      <c r="G20" s="27">
        <f t="shared" si="2"/>
        <v>148817</v>
      </c>
      <c r="H20" s="38"/>
      <c r="I20" s="18">
        <f t="shared" si="0"/>
        <v>148817</v>
      </c>
    </row>
    <row r="21" spans="1:9" s="23" customFormat="1" ht="45" customHeight="1">
      <c r="A21" s="24" t="s">
        <v>23</v>
      </c>
      <c r="B21" s="42" t="s">
        <v>24</v>
      </c>
      <c r="C21" s="26">
        <f>SUM(C22)</f>
        <v>0</v>
      </c>
      <c r="D21" s="26">
        <f>SUM(D22)</f>
        <v>-50000</v>
      </c>
      <c r="E21" s="27">
        <f t="shared" si="1"/>
        <v>-50000</v>
      </c>
      <c r="F21" s="26">
        <f>SUM(F22)</f>
        <v>0</v>
      </c>
      <c r="G21" s="22">
        <f t="shared" si="2"/>
        <v>-50000</v>
      </c>
      <c r="H21" s="38"/>
      <c r="I21" s="15">
        <f t="shared" si="0"/>
        <v>-50000</v>
      </c>
    </row>
    <row r="22" spans="1:9" s="23" customFormat="1" ht="47.25" customHeight="1">
      <c r="A22" s="24" t="s">
        <v>25</v>
      </c>
      <c r="B22" s="42" t="s">
        <v>26</v>
      </c>
      <c r="C22" s="26"/>
      <c r="D22" s="26">
        <v>-50000</v>
      </c>
      <c r="E22" s="27">
        <f t="shared" si="1"/>
        <v>-50000</v>
      </c>
      <c r="F22" s="26"/>
      <c r="G22" s="27">
        <f t="shared" si="2"/>
        <v>-50000</v>
      </c>
      <c r="H22" s="38"/>
      <c r="I22" s="18">
        <f t="shared" si="0"/>
        <v>-50000</v>
      </c>
    </row>
    <row r="23" spans="1:9" s="23" customFormat="1" ht="30" customHeight="1">
      <c r="A23" s="19" t="s">
        <v>27</v>
      </c>
      <c r="B23" s="41" t="s">
        <v>28</v>
      </c>
      <c r="C23" s="21">
        <f>C24+C27+C30</f>
        <v>0</v>
      </c>
      <c r="D23" s="21">
        <f>D24+D27+D30</f>
        <v>0</v>
      </c>
      <c r="E23" s="22">
        <f t="shared" si="1"/>
        <v>0</v>
      </c>
      <c r="F23" s="21">
        <f>F24+F27+F30</f>
        <v>0</v>
      </c>
      <c r="G23" s="22">
        <f t="shared" si="2"/>
        <v>0</v>
      </c>
      <c r="H23" s="38"/>
      <c r="I23" s="15">
        <f t="shared" si="0"/>
        <v>0</v>
      </c>
    </row>
    <row r="24" spans="1:9" s="23" customFormat="1" ht="30.75" customHeight="1">
      <c r="A24" s="24" t="s">
        <v>29</v>
      </c>
      <c r="B24" s="42" t="s">
        <v>30</v>
      </c>
      <c r="C24" s="26">
        <f>C25</f>
        <v>0</v>
      </c>
      <c r="D24" s="26">
        <f>D25</f>
        <v>0</v>
      </c>
      <c r="E24" s="27">
        <f t="shared" si="1"/>
        <v>0</v>
      </c>
      <c r="F24" s="26">
        <f>F25</f>
        <v>0</v>
      </c>
      <c r="G24" s="27">
        <f t="shared" si="2"/>
        <v>0</v>
      </c>
      <c r="H24" s="38"/>
      <c r="I24" s="15">
        <f t="shared" si="0"/>
        <v>0</v>
      </c>
    </row>
    <row r="25" spans="1:9" s="23" customFormat="1" ht="45.75" customHeight="1" hidden="1">
      <c r="A25" s="24" t="s">
        <v>31</v>
      </c>
      <c r="B25" s="42" t="s">
        <v>32</v>
      </c>
      <c r="C25" s="26">
        <f>C26</f>
        <v>0</v>
      </c>
      <c r="D25" s="26">
        <f>D26</f>
        <v>0</v>
      </c>
      <c r="E25" s="27">
        <f t="shared" si="1"/>
        <v>0</v>
      </c>
      <c r="F25" s="26">
        <f>F26</f>
        <v>0</v>
      </c>
      <c r="G25" s="27">
        <f t="shared" si="2"/>
        <v>0</v>
      </c>
      <c r="H25" s="38"/>
      <c r="I25" s="15">
        <f t="shared" si="0"/>
        <v>0</v>
      </c>
    </row>
    <row r="26" spans="1:9" s="23" customFormat="1" ht="46.5" customHeight="1">
      <c r="A26" s="24" t="s">
        <v>126</v>
      </c>
      <c r="B26" s="42" t="s">
        <v>127</v>
      </c>
      <c r="C26" s="26">
        <v>0</v>
      </c>
      <c r="D26" s="26">
        <v>0</v>
      </c>
      <c r="E26" s="27">
        <f t="shared" si="1"/>
        <v>0</v>
      </c>
      <c r="F26" s="26">
        <v>0</v>
      </c>
      <c r="G26" s="27">
        <f t="shared" si="2"/>
        <v>0</v>
      </c>
      <c r="H26" s="38"/>
      <c r="I26" s="15">
        <f t="shared" si="0"/>
        <v>0</v>
      </c>
    </row>
    <row r="27" spans="1:9" s="23" customFormat="1" ht="33.75" customHeight="1" hidden="1">
      <c r="A27" s="24" t="s">
        <v>35</v>
      </c>
      <c r="B27" s="42" t="s">
        <v>36</v>
      </c>
      <c r="C27" s="26">
        <f>C28</f>
        <v>0</v>
      </c>
      <c r="D27" s="26">
        <f>D28</f>
        <v>0</v>
      </c>
      <c r="E27" s="27">
        <f t="shared" si="1"/>
        <v>0</v>
      </c>
      <c r="F27" s="26">
        <f>F28</f>
        <v>0</v>
      </c>
      <c r="G27" s="27">
        <f t="shared" si="2"/>
        <v>0</v>
      </c>
      <c r="H27" s="38"/>
      <c r="I27" s="15">
        <f t="shared" si="0"/>
        <v>0</v>
      </c>
    </row>
    <row r="28" spans="1:9" s="23" customFormat="1" ht="90" customHeight="1" hidden="1">
      <c r="A28" s="24" t="s">
        <v>37</v>
      </c>
      <c r="B28" s="42" t="s">
        <v>38</v>
      </c>
      <c r="C28" s="26">
        <f>C29</f>
        <v>0</v>
      </c>
      <c r="D28" s="26">
        <f>D29</f>
        <v>0</v>
      </c>
      <c r="E28" s="22">
        <f t="shared" si="1"/>
        <v>0</v>
      </c>
      <c r="F28" s="26">
        <f>F29</f>
        <v>0</v>
      </c>
      <c r="G28" s="22">
        <f t="shared" si="2"/>
        <v>0</v>
      </c>
      <c r="H28" s="38"/>
      <c r="I28" s="15">
        <f t="shared" si="0"/>
        <v>0</v>
      </c>
    </row>
    <row r="29" spans="1:9" s="23" customFormat="1" ht="96.75" customHeight="1" hidden="1">
      <c r="A29" s="24" t="s">
        <v>39</v>
      </c>
      <c r="B29" s="42" t="s">
        <v>40</v>
      </c>
      <c r="C29" s="26">
        <v>0</v>
      </c>
      <c r="D29" s="26">
        <v>0</v>
      </c>
      <c r="E29" s="27">
        <f t="shared" si="1"/>
        <v>0</v>
      </c>
      <c r="F29" s="26">
        <v>0</v>
      </c>
      <c r="G29" s="27">
        <f t="shared" si="2"/>
        <v>0</v>
      </c>
      <c r="H29" s="38"/>
      <c r="I29" s="15">
        <f t="shared" si="0"/>
        <v>0</v>
      </c>
    </row>
    <row r="30" spans="1:9" s="23" customFormat="1" ht="31.5" customHeight="1">
      <c r="A30" s="24" t="s">
        <v>41</v>
      </c>
      <c r="B30" s="42" t="s">
        <v>42</v>
      </c>
      <c r="C30" s="26">
        <f>C31+C36</f>
        <v>0</v>
      </c>
      <c r="D30" s="26">
        <f>D31+D36</f>
        <v>0</v>
      </c>
      <c r="E30" s="27">
        <f t="shared" si="1"/>
        <v>0</v>
      </c>
      <c r="F30" s="26">
        <f>F31+F36</f>
        <v>0</v>
      </c>
      <c r="G30" s="27">
        <f t="shared" si="2"/>
        <v>0</v>
      </c>
      <c r="H30" s="38"/>
      <c r="I30" s="15">
        <f t="shared" si="0"/>
        <v>0</v>
      </c>
    </row>
    <row r="31" spans="1:9" s="23" customFormat="1" ht="30">
      <c r="A31" s="24" t="s">
        <v>43</v>
      </c>
      <c r="B31" s="42" t="s">
        <v>44</v>
      </c>
      <c r="C31" s="26">
        <f>C32+C34</f>
        <v>0</v>
      </c>
      <c r="D31" s="26">
        <f>D32+D34</f>
        <v>0</v>
      </c>
      <c r="E31" s="27">
        <f t="shared" si="1"/>
        <v>0</v>
      </c>
      <c r="F31" s="26">
        <f>F32+F34</f>
        <v>0</v>
      </c>
      <c r="G31" s="27">
        <f t="shared" si="2"/>
        <v>0</v>
      </c>
      <c r="H31" s="38"/>
      <c r="I31" s="15">
        <f t="shared" si="0"/>
        <v>0</v>
      </c>
    </row>
    <row r="32" spans="1:9" s="23" customFormat="1" ht="30">
      <c r="A32" s="24" t="s">
        <v>45</v>
      </c>
      <c r="B32" s="42" t="s">
        <v>46</v>
      </c>
      <c r="C32" s="26">
        <f>C33</f>
        <v>0</v>
      </c>
      <c r="D32" s="26">
        <f>D33</f>
        <v>0</v>
      </c>
      <c r="E32" s="27">
        <f t="shared" si="1"/>
        <v>0</v>
      </c>
      <c r="F32" s="26">
        <f>F33</f>
        <v>0</v>
      </c>
      <c r="G32" s="27">
        <f t="shared" si="2"/>
        <v>0</v>
      </c>
      <c r="H32" s="38"/>
      <c r="I32" s="15">
        <f t="shared" si="0"/>
        <v>0</v>
      </c>
    </row>
    <row r="33" spans="1:9" s="23" customFormat="1" ht="45">
      <c r="A33" s="24" t="s">
        <v>47</v>
      </c>
      <c r="B33" s="42" t="s">
        <v>48</v>
      </c>
      <c r="C33" s="26">
        <v>0</v>
      </c>
      <c r="D33" s="26">
        <v>0</v>
      </c>
      <c r="E33" s="27">
        <f t="shared" si="1"/>
        <v>0</v>
      </c>
      <c r="F33" s="26">
        <v>0</v>
      </c>
      <c r="G33" s="27">
        <f t="shared" si="2"/>
        <v>0</v>
      </c>
      <c r="H33" s="38"/>
      <c r="I33" s="15">
        <f t="shared" si="0"/>
        <v>0</v>
      </c>
    </row>
    <row r="34" spans="1:9" s="23" customFormat="1" ht="45" hidden="1">
      <c r="A34" s="24" t="s">
        <v>49</v>
      </c>
      <c r="B34" s="42" t="s">
        <v>50</v>
      </c>
      <c r="C34" s="26">
        <f>C35</f>
        <v>0</v>
      </c>
      <c r="D34" s="26">
        <f>D35</f>
        <v>0</v>
      </c>
      <c r="E34" s="27">
        <f t="shared" si="1"/>
        <v>0</v>
      </c>
      <c r="F34" s="26">
        <f>F35</f>
        <v>0</v>
      </c>
      <c r="G34" s="27">
        <f t="shared" si="2"/>
        <v>0</v>
      </c>
      <c r="H34" s="38"/>
      <c r="I34" s="15">
        <f t="shared" si="0"/>
        <v>0</v>
      </c>
    </row>
    <row r="35" spans="1:9" s="23" customFormat="1" ht="60" hidden="1">
      <c r="A35" s="24" t="s">
        <v>51</v>
      </c>
      <c r="B35" s="42" t="s">
        <v>52</v>
      </c>
      <c r="C35" s="26">
        <v>0</v>
      </c>
      <c r="D35" s="26">
        <v>0</v>
      </c>
      <c r="E35" s="27">
        <f t="shared" si="1"/>
        <v>0</v>
      </c>
      <c r="F35" s="26">
        <v>0</v>
      </c>
      <c r="G35" s="27">
        <f t="shared" si="2"/>
        <v>0</v>
      </c>
      <c r="H35" s="38"/>
      <c r="I35" s="15">
        <f t="shared" si="0"/>
        <v>0</v>
      </c>
    </row>
    <row r="36" spans="1:9" s="23" customFormat="1" ht="30">
      <c r="A36" s="24" t="s">
        <v>53</v>
      </c>
      <c r="B36" s="42" t="s">
        <v>54</v>
      </c>
      <c r="C36" s="26">
        <f>C37</f>
        <v>0</v>
      </c>
      <c r="D36" s="26">
        <f>D37</f>
        <v>0</v>
      </c>
      <c r="E36" s="27">
        <f t="shared" si="1"/>
        <v>0</v>
      </c>
      <c r="F36" s="26">
        <f>F37</f>
        <v>0</v>
      </c>
      <c r="G36" s="27">
        <f t="shared" si="2"/>
        <v>0</v>
      </c>
      <c r="H36" s="38"/>
      <c r="I36" s="15">
        <f t="shared" si="0"/>
        <v>0</v>
      </c>
    </row>
    <row r="37" spans="1:9" s="23" customFormat="1" ht="36.75" customHeight="1">
      <c r="A37" s="24" t="s">
        <v>129</v>
      </c>
      <c r="B37" s="42" t="s">
        <v>128</v>
      </c>
      <c r="C37" s="26">
        <f>C38</f>
        <v>0</v>
      </c>
      <c r="D37" s="26">
        <f>D38</f>
        <v>0</v>
      </c>
      <c r="E37" s="27">
        <f t="shared" si="1"/>
        <v>0</v>
      </c>
      <c r="F37" s="26">
        <f>F38</f>
        <v>0</v>
      </c>
      <c r="G37" s="27">
        <f t="shared" si="2"/>
        <v>0</v>
      </c>
      <c r="H37" s="38"/>
      <c r="I37" s="15">
        <f t="shared" si="0"/>
        <v>0</v>
      </c>
    </row>
    <row r="38" spans="1:9" s="23" customFormat="1" ht="60" hidden="1">
      <c r="A38" s="24" t="s">
        <v>57</v>
      </c>
      <c r="B38" s="42" t="s">
        <v>58</v>
      </c>
      <c r="C38" s="26">
        <v>0</v>
      </c>
      <c r="D38" s="26">
        <v>0</v>
      </c>
      <c r="E38" s="27">
        <f t="shared" si="1"/>
        <v>0</v>
      </c>
      <c r="F38" s="26">
        <v>0</v>
      </c>
      <c r="G38" s="27">
        <f t="shared" si="2"/>
        <v>0</v>
      </c>
      <c r="H38" s="38"/>
      <c r="I38" s="15">
        <f t="shared" si="0"/>
        <v>0</v>
      </c>
    </row>
    <row r="39" spans="1:9" s="23" customFormat="1" ht="30">
      <c r="A39" s="24" t="s">
        <v>59</v>
      </c>
      <c r="B39" s="42" t="s">
        <v>60</v>
      </c>
      <c r="C39" s="26">
        <v>0</v>
      </c>
      <c r="D39" s="26">
        <v>0</v>
      </c>
      <c r="E39" s="27">
        <f t="shared" si="1"/>
        <v>0</v>
      </c>
      <c r="F39" s="26">
        <v>0</v>
      </c>
      <c r="G39" s="27">
        <f t="shared" si="2"/>
        <v>0</v>
      </c>
      <c r="H39" s="38"/>
      <c r="I39" s="15">
        <f t="shared" si="0"/>
        <v>0</v>
      </c>
    </row>
    <row r="40" spans="1:9" s="23" customFormat="1" ht="30">
      <c r="A40" s="24" t="s">
        <v>61</v>
      </c>
      <c r="B40" s="42" t="s">
        <v>62</v>
      </c>
      <c r="C40" s="26">
        <v>0</v>
      </c>
      <c r="D40" s="26">
        <v>0</v>
      </c>
      <c r="E40" s="27">
        <f t="shared" si="1"/>
        <v>0</v>
      </c>
      <c r="F40" s="26">
        <v>0</v>
      </c>
      <c r="G40" s="27">
        <f t="shared" si="2"/>
        <v>0</v>
      </c>
      <c r="H40" s="38"/>
      <c r="I40" s="15">
        <f t="shared" si="0"/>
        <v>0</v>
      </c>
    </row>
    <row r="41" spans="1:9" s="23" customFormat="1" ht="30">
      <c r="A41" s="24" t="s">
        <v>130</v>
      </c>
      <c r="B41" s="42" t="s">
        <v>131</v>
      </c>
      <c r="C41" s="26">
        <v>0</v>
      </c>
      <c r="D41" s="26">
        <v>0</v>
      </c>
      <c r="E41" s="27">
        <f t="shared" si="1"/>
        <v>0</v>
      </c>
      <c r="F41" s="26">
        <v>0</v>
      </c>
      <c r="G41" s="27">
        <f t="shared" si="2"/>
        <v>0</v>
      </c>
      <c r="H41" s="38"/>
      <c r="I41" s="15">
        <f t="shared" si="0"/>
        <v>0</v>
      </c>
    </row>
    <row r="42" spans="1:9" s="23" customFormat="1" ht="28.5">
      <c r="A42" s="19" t="s">
        <v>67</v>
      </c>
      <c r="B42" s="41" t="s">
        <v>68</v>
      </c>
      <c r="C42" s="21">
        <f>SUM(C43+C50)</f>
        <v>0</v>
      </c>
      <c r="D42" s="21">
        <f>SUM(D43+D50)</f>
        <v>0</v>
      </c>
      <c r="E42" s="22">
        <f t="shared" si="1"/>
        <v>0</v>
      </c>
      <c r="F42" s="21">
        <f>SUM(F43+F50)</f>
        <v>323247.8</v>
      </c>
      <c r="G42" s="22">
        <f t="shared" si="2"/>
        <v>323247.8</v>
      </c>
      <c r="H42" s="27">
        <f>SUM(H43+H50)</f>
        <v>0</v>
      </c>
      <c r="I42" s="15">
        <f t="shared" si="0"/>
        <v>323247.8</v>
      </c>
    </row>
    <row r="43" spans="1:9" s="23" customFormat="1" ht="15.75">
      <c r="A43" s="24" t="s">
        <v>69</v>
      </c>
      <c r="B43" s="42" t="s">
        <v>70</v>
      </c>
      <c r="C43" s="26">
        <f>C47+C44</f>
        <v>-2738917.1</v>
      </c>
      <c r="D43" s="26">
        <f>D47+D44</f>
        <v>-50000</v>
      </c>
      <c r="E43" s="27">
        <f t="shared" si="1"/>
        <v>-2788917.1</v>
      </c>
      <c r="F43" s="26">
        <f>F47+F44</f>
        <v>0</v>
      </c>
      <c r="G43" s="27">
        <v>-2787417.1</v>
      </c>
      <c r="H43" s="27">
        <v>-7045.5</v>
      </c>
      <c r="I43" s="18">
        <f t="shared" si="0"/>
        <v>-2794462.6</v>
      </c>
    </row>
    <row r="44" spans="1:9" s="23" customFormat="1" ht="15.75">
      <c r="A44" s="24" t="s">
        <v>71</v>
      </c>
      <c r="B44" s="42" t="s">
        <v>72</v>
      </c>
      <c r="C44" s="26">
        <f>C45</f>
        <v>0</v>
      </c>
      <c r="D44" s="26">
        <f>D45</f>
        <v>0</v>
      </c>
      <c r="E44" s="27">
        <f t="shared" si="1"/>
        <v>0</v>
      </c>
      <c r="F44" s="26">
        <f>F45</f>
        <v>0</v>
      </c>
      <c r="G44" s="27">
        <f t="shared" si="2"/>
        <v>0</v>
      </c>
      <c r="H44" s="38">
        <f>SUM(H45)</f>
        <v>0</v>
      </c>
      <c r="I44" s="15">
        <f t="shared" si="0"/>
        <v>0</v>
      </c>
    </row>
    <row r="45" spans="1:9" s="23" customFormat="1" ht="30">
      <c r="A45" s="24" t="s">
        <v>73</v>
      </c>
      <c r="B45" s="42" t="s">
        <v>74</v>
      </c>
      <c r="C45" s="26">
        <f>C46</f>
        <v>0</v>
      </c>
      <c r="D45" s="26">
        <f>D46</f>
        <v>0</v>
      </c>
      <c r="E45" s="27">
        <f t="shared" si="1"/>
        <v>0</v>
      </c>
      <c r="F45" s="26">
        <f>F46</f>
        <v>0</v>
      </c>
      <c r="G45" s="27">
        <f t="shared" si="2"/>
        <v>0</v>
      </c>
      <c r="H45" s="27">
        <f>SUM(H46)</f>
        <v>0</v>
      </c>
      <c r="I45" s="15">
        <f t="shared" si="0"/>
        <v>0</v>
      </c>
    </row>
    <row r="46" spans="1:9" s="23" customFormat="1" ht="30">
      <c r="A46" s="24" t="s">
        <v>132</v>
      </c>
      <c r="B46" s="42" t="s">
        <v>133</v>
      </c>
      <c r="C46" s="26">
        <v>0</v>
      </c>
      <c r="D46" s="26">
        <v>0</v>
      </c>
      <c r="E46" s="27">
        <f t="shared" si="1"/>
        <v>0</v>
      </c>
      <c r="F46" s="26">
        <v>0</v>
      </c>
      <c r="G46" s="27">
        <f t="shared" si="2"/>
        <v>0</v>
      </c>
      <c r="H46" s="27"/>
      <c r="I46" s="15">
        <f t="shared" si="0"/>
        <v>0</v>
      </c>
    </row>
    <row r="47" spans="1:9" s="23" customFormat="1" ht="15.75">
      <c r="A47" s="24" t="s">
        <v>77</v>
      </c>
      <c r="B47" s="42" t="s">
        <v>78</v>
      </c>
      <c r="C47" s="21">
        <f>C48</f>
        <v>-2738917.1</v>
      </c>
      <c r="D47" s="21">
        <f>D48</f>
        <v>-50000</v>
      </c>
      <c r="E47" s="22">
        <f t="shared" si="1"/>
        <v>-2788917.1</v>
      </c>
      <c r="F47" s="21">
        <f>F48</f>
        <v>0</v>
      </c>
      <c r="G47" s="22">
        <f t="shared" si="2"/>
        <v>-2788917.1</v>
      </c>
      <c r="H47" s="22">
        <f>SUM(H48)</f>
        <v>-5728.5</v>
      </c>
      <c r="I47" s="15">
        <f t="shared" si="0"/>
        <v>-2794645.6</v>
      </c>
    </row>
    <row r="48" spans="1:9" s="23" customFormat="1" ht="15.75">
      <c r="A48" s="24" t="s">
        <v>79</v>
      </c>
      <c r="B48" s="42" t="s">
        <v>80</v>
      </c>
      <c r="C48" s="26">
        <f>C49</f>
        <v>-2738917.1</v>
      </c>
      <c r="D48" s="26">
        <f>D49</f>
        <v>-50000</v>
      </c>
      <c r="E48" s="27">
        <f t="shared" si="1"/>
        <v>-2788917.1</v>
      </c>
      <c r="F48" s="26">
        <f>F49</f>
        <v>0</v>
      </c>
      <c r="G48" s="27">
        <f t="shared" si="2"/>
        <v>-2788917.1</v>
      </c>
      <c r="H48" s="27">
        <f>SUM(H49)</f>
        <v>-5728.5</v>
      </c>
      <c r="I48" s="18">
        <f t="shared" si="0"/>
        <v>-2794645.6</v>
      </c>
    </row>
    <row r="49" spans="1:9" s="23" customFormat="1" ht="30">
      <c r="A49" s="24" t="s">
        <v>81</v>
      </c>
      <c r="B49" s="42" t="s">
        <v>82</v>
      </c>
      <c r="C49" s="26">
        <v>-2738917.1</v>
      </c>
      <c r="D49" s="26">
        <v>-50000</v>
      </c>
      <c r="E49" s="27">
        <f t="shared" si="1"/>
        <v>-2788917.1</v>
      </c>
      <c r="F49" s="26"/>
      <c r="G49" s="27">
        <f t="shared" si="2"/>
        <v>-2788917.1</v>
      </c>
      <c r="H49" s="27">
        <v>-5728.5</v>
      </c>
      <c r="I49" s="18">
        <f t="shared" si="0"/>
        <v>-2794645.6</v>
      </c>
    </row>
    <row r="50" spans="1:9" s="23" customFormat="1" ht="15.75">
      <c r="A50" s="24" t="s">
        <v>83</v>
      </c>
      <c r="B50" s="42" t="s">
        <v>84</v>
      </c>
      <c r="C50" s="21">
        <f>C51+C54</f>
        <v>2738917.1</v>
      </c>
      <c r="D50" s="21">
        <f>D51+D54</f>
        <v>50000</v>
      </c>
      <c r="E50" s="22">
        <f t="shared" si="1"/>
        <v>2788917.1</v>
      </c>
      <c r="F50" s="21">
        <f>F51+F54</f>
        <v>323247.8</v>
      </c>
      <c r="G50" s="22">
        <v>3110664.9</v>
      </c>
      <c r="H50" s="22">
        <f>SUM(H51+H54)</f>
        <v>7045.5</v>
      </c>
      <c r="I50" s="15">
        <f t="shared" si="0"/>
        <v>3117710.4</v>
      </c>
    </row>
    <row r="51" spans="1:9" s="23" customFormat="1" ht="15.75">
      <c r="A51" s="24" t="s">
        <v>85</v>
      </c>
      <c r="B51" s="42" t="s">
        <v>86</v>
      </c>
      <c r="C51" s="26">
        <f>C52</f>
        <v>0</v>
      </c>
      <c r="D51" s="26">
        <f>D52</f>
        <v>0</v>
      </c>
      <c r="E51" s="27">
        <f t="shared" si="1"/>
        <v>0</v>
      </c>
      <c r="F51" s="26">
        <f>F52</f>
        <v>0</v>
      </c>
      <c r="G51" s="27">
        <f t="shared" si="2"/>
        <v>0</v>
      </c>
      <c r="H51" s="27">
        <f>SUM(H52)</f>
        <v>0</v>
      </c>
      <c r="I51" s="15">
        <f t="shared" si="0"/>
        <v>0</v>
      </c>
    </row>
    <row r="52" spans="1:9" s="23" customFormat="1" ht="18.75" customHeight="1">
      <c r="A52" s="24" t="s">
        <v>87</v>
      </c>
      <c r="B52" s="42" t="s">
        <v>88</v>
      </c>
      <c r="C52" s="26">
        <f>C53</f>
        <v>0</v>
      </c>
      <c r="D52" s="26">
        <f>D53</f>
        <v>0</v>
      </c>
      <c r="E52" s="27">
        <f t="shared" si="1"/>
        <v>0</v>
      </c>
      <c r="F52" s="26">
        <f>F53</f>
        <v>0</v>
      </c>
      <c r="G52" s="27">
        <f t="shared" si="2"/>
        <v>0</v>
      </c>
      <c r="H52" s="27">
        <f>SUM(H53)</f>
        <v>0</v>
      </c>
      <c r="I52" s="15">
        <f t="shared" si="0"/>
        <v>0</v>
      </c>
    </row>
    <row r="53" spans="1:9" s="23" customFormat="1" ht="30">
      <c r="A53" s="24" t="s">
        <v>134</v>
      </c>
      <c r="B53" s="42" t="s">
        <v>135</v>
      </c>
      <c r="C53" s="26">
        <v>0</v>
      </c>
      <c r="D53" s="26">
        <v>0</v>
      </c>
      <c r="E53" s="27">
        <f t="shared" si="1"/>
        <v>0</v>
      </c>
      <c r="F53" s="26">
        <v>0</v>
      </c>
      <c r="G53" s="27">
        <f t="shared" si="2"/>
        <v>0</v>
      </c>
      <c r="H53" s="27"/>
      <c r="I53" s="15">
        <f t="shared" si="0"/>
        <v>0</v>
      </c>
    </row>
    <row r="54" spans="1:9" s="23" customFormat="1" ht="15.75">
      <c r="A54" s="24" t="s">
        <v>91</v>
      </c>
      <c r="B54" s="42" t="s">
        <v>92</v>
      </c>
      <c r="C54" s="21">
        <f>C55-C57</f>
        <v>2738917.1</v>
      </c>
      <c r="D54" s="21">
        <f>D55-D57</f>
        <v>50000</v>
      </c>
      <c r="E54" s="22">
        <f t="shared" si="1"/>
        <v>2788917.1</v>
      </c>
      <c r="F54" s="21">
        <f>F55-F57</f>
        <v>323247.8</v>
      </c>
      <c r="G54" s="22">
        <v>3110664.9</v>
      </c>
      <c r="H54" s="22">
        <f>SUM(H55-H57)</f>
        <v>7045.5</v>
      </c>
      <c r="I54" s="15">
        <f t="shared" si="0"/>
        <v>3117710.4</v>
      </c>
    </row>
    <row r="55" spans="1:9" s="23" customFormat="1" ht="15.75">
      <c r="A55" s="24" t="s">
        <v>93</v>
      </c>
      <c r="B55" s="42" t="s">
        <v>94</v>
      </c>
      <c r="C55" s="26">
        <f>C56</f>
        <v>2738917.1</v>
      </c>
      <c r="D55" s="26">
        <f>D56</f>
        <v>50000</v>
      </c>
      <c r="E55" s="27">
        <f t="shared" si="1"/>
        <v>2788917.1</v>
      </c>
      <c r="F55" s="26">
        <f>F56</f>
        <v>323247.8</v>
      </c>
      <c r="G55" s="27">
        <v>3110664.9</v>
      </c>
      <c r="H55" s="27">
        <f>SUM(H56)</f>
        <v>7045.5</v>
      </c>
      <c r="I55" s="18">
        <f t="shared" si="0"/>
        <v>3117710.4</v>
      </c>
    </row>
    <row r="56" spans="1:9" s="23" customFormat="1" ht="30">
      <c r="A56" s="24" t="s">
        <v>95</v>
      </c>
      <c r="B56" s="42" t="s">
        <v>96</v>
      </c>
      <c r="C56" s="26">
        <v>2738917.1</v>
      </c>
      <c r="D56" s="26">
        <v>50000</v>
      </c>
      <c r="E56" s="27">
        <f t="shared" si="1"/>
        <v>2788917.1</v>
      </c>
      <c r="F56" s="26">
        <v>323247.8</v>
      </c>
      <c r="G56" s="27">
        <v>3110664.9</v>
      </c>
      <c r="H56" s="27">
        <v>7045.5</v>
      </c>
      <c r="I56" s="18">
        <f t="shared" si="0"/>
        <v>3117710.4</v>
      </c>
    </row>
    <row r="57" spans="1:9" s="23" customFormat="1" ht="26.25" customHeight="1">
      <c r="A57" s="24" t="s">
        <v>91</v>
      </c>
      <c r="B57" s="42" t="s">
        <v>97</v>
      </c>
      <c r="C57" s="26">
        <f>SUM(C58)</f>
        <v>0</v>
      </c>
      <c r="D57" s="26">
        <f>SUM(D58)</f>
        <v>0</v>
      </c>
      <c r="E57" s="27">
        <f t="shared" si="1"/>
        <v>0</v>
      </c>
      <c r="F57" s="26">
        <f>SUM(F58)</f>
        <v>0</v>
      </c>
      <c r="G57" s="27">
        <f t="shared" si="2"/>
        <v>0</v>
      </c>
      <c r="H57" s="38"/>
      <c r="I57" s="15">
        <f t="shared" si="0"/>
        <v>0</v>
      </c>
    </row>
    <row r="58" spans="1:9" s="23" customFormat="1" ht="30">
      <c r="A58" s="24" t="s">
        <v>98</v>
      </c>
      <c r="B58" s="42" t="s">
        <v>99</v>
      </c>
      <c r="C58" s="26">
        <v>0</v>
      </c>
      <c r="D58" s="26">
        <v>0</v>
      </c>
      <c r="E58" s="27">
        <f t="shared" si="1"/>
        <v>0</v>
      </c>
      <c r="F58" s="26">
        <v>0</v>
      </c>
      <c r="G58" s="27">
        <f t="shared" si="2"/>
        <v>0</v>
      </c>
      <c r="H58" s="38"/>
      <c r="I58" s="15">
        <f t="shared" si="0"/>
        <v>0</v>
      </c>
    </row>
    <row r="59" spans="1:9" ht="15.75">
      <c r="A59" s="8" t="s">
        <v>100</v>
      </c>
      <c r="B59" s="39" t="s">
        <v>101</v>
      </c>
      <c r="C59" s="5">
        <f>C11+C42</f>
        <v>98817</v>
      </c>
      <c r="D59" s="5">
        <f>D11+D42</f>
        <v>0</v>
      </c>
      <c r="E59" s="15">
        <f t="shared" si="1"/>
        <v>98817</v>
      </c>
      <c r="F59" s="5">
        <f>F11+F42</f>
        <v>323247.8</v>
      </c>
      <c r="G59" s="15">
        <f t="shared" si="2"/>
        <v>422064.8</v>
      </c>
      <c r="H59" s="15">
        <f>SUM(H11+H42)</f>
        <v>1317</v>
      </c>
      <c r="I59" s="15">
        <f>SUM(I11+I42)</f>
        <v>421881.8</v>
      </c>
    </row>
    <row r="62" spans="1:3" ht="90.75" customHeight="1" hidden="1">
      <c r="A62" s="10" t="s">
        <v>103</v>
      </c>
      <c r="B62" s="10"/>
      <c r="C62" s="10"/>
    </row>
    <row r="63" ht="15" hidden="1"/>
    <row r="64" ht="15" hidden="1"/>
    <row r="65" ht="15" hidden="1">
      <c r="A65" s="12" t="s">
        <v>105</v>
      </c>
    </row>
    <row r="66" ht="15" hidden="1">
      <c r="A66" s="12" t="s">
        <v>106</v>
      </c>
    </row>
    <row r="67" ht="15" hidden="1">
      <c r="A67" s="13" t="s">
        <v>104</v>
      </c>
    </row>
    <row r="68" ht="15.75">
      <c r="A68" s="10"/>
    </row>
    <row r="69" spans="1:8" ht="15.75">
      <c r="A69" s="10"/>
      <c r="G69" s="10"/>
      <c r="H69" s="10"/>
    </row>
    <row r="70" ht="219.75" customHeight="1"/>
    <row r="71" ht="15">
      <c r="A71" s="13"/>
    </row>
    <row r="72" ht="15">
      <c r="A72" s="13"/>
    </row>
    <row r="73" ht="15">
      <c r="A73" s="13"/>
    </row>
  </sheetData>
  <sheetProtection/>
  <mergeCells count="14">
    <mergeCell ref="H8:H9"/>
    <mergeCell ref="I8:I9"/>
    <mergeCell ref="A6:G7"/>
    <mergeCell ref="A8:A9"/>
    <mergeCell ref="B8:B9"/>
    <mergeCell ref="C8:C9"/>
    <mergeCell ref="D8:D9"/>
    <mergeCell ref="E8:E9"/>
    <mergeCell ref="F8:F9"/>
    <mergeCell ref="G8:G9"/>
    <mergeCell ref="H1:I1"/>
    <mergeCell ref="H2:J2"/>
    <mergeCell ref="H3:J3"/>
    <mergeCell ref="H4:K4"/>
  </mergeCells>
  <printOptions/>
  <pageMargins left="0.7086614173228347" right="0.1968503937007874" top="0.31496062992125984" bottom="0.2755905511811024" header="0.31496062992125984" footer="0.1968503937007874"/>
  <pageSetup fitToHeight="2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2011-03-25T10:34:25Z</dcterms:modified>
  <cp:category/>
  <cp:version/>
  <cp:contentType/>
  <cp:contentStatus/>
</cp:coreProperties>
</file>